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-2024\Rendición de Cuentas Carga en la pagina institucional internet\Solicitudes de actualización de la pagina de Rendición de cuentas\25-07-23\"/>
    </mc:Choice>
  </mc:AlternateContent>
  <xr:revisionPtr revIDLastSave="0" documentId="13_ncr:1_{5C45D321-E51A-46ED-9DB2-968E1DD1EDB9}" xr6:coauthVersionLast="47" xr6:coauthVersionMax="47" xr10:uidLastSave="{00000000-0000-0000-0000-000000000000}"/>
  <bookViews>
    <workbookView xWindow="-120" yWindow="-120" windowWidth="29040" windowHeight="15840" tabRatio="856" xr2:uid="{33BBC7DD-08DB-4240-AE92-939FC4775F40}"/>
  </bookViews>
  <sheets>
    <sheet name="Resumen" sheetId="1" r:id="rId1"/>
    <sheet name="P01.1 y P01.2" sheetId="2" r:id="rId2"/>
    <sheet name="C01.1 y A04.1" sheetId="22" r:id="rId3"/>
    <sheet name="C01.2" sheetId="24" r:id="rId4"/>
    <sheet name="C01.3" sheetId="6" r:id="rId5"/>
    <sheet name="C01.4" sheetId="7" r:id="rId6"/>
    <sheet name="C04.1" sheetId="8" r:id="rId7"/>
    <sheet name="C04.2" sheetId="9" r:id="rId8"/>
    <sheet name="C04.3" sheetId="10" r:id="rId9"/>
    <sheet name="C05.1" sheetId="11" r:id="rId10"/>
    <sheet name="C06.1 y A01.1" sheetId="12" r:id="rId11"/>
    <sheet name="A01.1" sheetId="13" state="hidden" r:id="rId12"/>
    <sheet name="A02.1" sheetId="21" r:id="rId13"/>
    <sheet name="A05.1" sheetId="16" r:id="rId14"/>
    <sheet name="A01.4" sheetId="17" r:id="rId15"/>
    <sheet name="A01.5" sheetId="18" r:id="rId16"/>
    <sheet name="A01.6" sheetId="19" r:id="rId17"/>
  </sheets>
  <definedNames>
    <definedName name="_xlnm.Print_Area" localSheetId="12">'A02.1'!#REF!</definedName>
    <definedName name="_xlnm.Print_Area" localSheetId="0">Resumen!#REF!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7" l="1"/>
  <c r="Q15" i="7"/>
  <c r="Q16" i="18" l="1"/>
  <c r="Q16" i="11"/>
  <c r="Q17" i="6"/>
  <c r="Q31" i="2"/>
  <c r="Q27" i="2"/>
  <c r="Q14" i="2"/>
  <c r="Q18" i="2" s="1"/>
  <c r="Q17" i="10" l="1"/>
  <c r="Q17" i="9"/>
  <c r="P14" i="8"/>
  <c r="S17" i="24"/>
  <c r="Q12" i="22" l="1"/>
  <c r="Q26" i="22"/>
  <c r="P12" i="8"/>
  <c r="P13" i="8" s="1"/>
  <c r="Q13" i="2"/>
  <c r="Q26" i="2"/>
  <c r="Q13" i="19" l="1"/>
  <c r="Q14" i="19" s="1"/>
  <c r="Q12" i="19"/>
  <c r="Q15" i="19" s="1"/>
  <c r="Q14" i="18"/>
  <c r="Q15" i="18" s="1"/>
  <c r="Q13" i="18"/>
  <c r="Q12" i="18"/>
  <c r="Q12" i="17"/>
  <c r="Q15" i="17" s="1"/>
  <c r="Q13" i="17"/>
  <c r="Q13" i="16"/>
  <c r="Q15" i="16" s="1"/>
  <c r="Q12" i="16"/>
  <c r="Q16" i="16" s="1"/>
  <c r="Q14" i="17" l="1"/>
  <c r="P11" i="21"/>
  <c r="P10" i="21"/>
  <c r="P13" i="21" s="1"/>
  <c r="P9" i="21"/>
  <c r="P12" i="21" l="1"/>
  <c r="Q30" i="12"/>
  <c r="Q31" i="12" s="1"/>
  <c r="Q29" i="12"/>
  <c r="Q28" i="12"/>
  <c r="Q32" i="12" s="1"/>
  <c r="Q13" i="12"/>
  <c r="Q12" i="12"/>
  <c r="Q15" i="12" s="1"/>
  <c r="Q14" i="11"/>
  <c r="Q15" i="11" s="1"/>
  <c r="Q13" i="11"/>
  <c r="Q14" i="10"/>
  <c r="Q16" i="10" s="1"/>
  <c r="Q13" i="10"/>
  <c r="Q23" i="22"/>
  <c r="Q25" i="22" s="1"/>
  <c r="Q21" i="22"/>
  <c r="Q22" i="22"/>
  <c r="Q9" i="22"/>
  <c r="Q8" i="22"/>
  <c r="Q10" i="22"/>
  <c r="Q11" i="22" s="1"/>
  <c r="Q12" i="6"/>
  <c r="Q28" i="2"/>
  <c r="Q30" i="2" s="1"/>
  <c r="Q25" i="2"/>
  <c r="Q15" i="2"/>
  <c r="Q17" i="2" s="1"/>
  <c r="Q13" i="9"/>
  <c r="Q14" i="9"/>
  <c r="Q16" i="9" s="1"/>
  <c r="Q13" i="7"/>
  <c r="Q14" i="6"/>
  <c r="Q16" i="6" s="1"/>
  <c r="P11" i="8"/>
  <c r="Q12" i="7"/>
  <c r="Q13" i="6"/>
  <c r="S14" i="24"/>
  <c r="S13" i="24"/>
  <c r="Q14" i="12" l="1"/>
  <c r="Q12" i="2"/>
  <c r="P10" i="8" l="1"/>
  <c r="P14" i="13" l="1"/>
  <c r="P15" i="13"/>
  <c r="P12" i="13"/>
  <c r="Q12" i="11"/>
  <c r="Q12" i="10"/>
  <c r="Q12" i="9"/>
  <c r="S15" i="24" l="1"/>
  <c r="S16" i="24" s="1"/>
</calcChain>
</file>

<file path=xl/sharedStrings.xml><?xml version="1.0" encoding="utf-8"?>
<sst xmlns="http://schemas.openxmlformats.org/spreadsheetml/2006/main" count="537" uniqueCount="107">
  <si>
    <t>Resumen de indicadores MIR - 2024</t>
  </si>
  <si>
    <t>TOTAL</t>
  </si>
  <si>
    <t>DIRECCIÓN GENERAL @PRENDE.MX</t>
  </si>
  <si>
    <t>SECRETARÍA DE EDUCACIÓN PÚBLICA</t>
  </si>
  <si>
    <t>Alcanz.</t>
  </si>
  <si>
    <t>ÁREA: DIRECCIÓN DE PRODUCCIÓN AUDIOVISUAL</t>
  </si>
  <si>
    <t xml:space="preserve"> </t>
  </si>
  <si>
    <t>Programada</t>
  </si>
  <si>
    <t>Alcanzada</t>
  </si>
  <si>
    <t>ÁREA: DIRECCIÓN DE INNOVACIÓN Y COMUNICACIÓN DIGITAL</t>
  </si>
  <si>
    <t>Meta alcanzada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</si>
  <si>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</si>
  <si>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</si>
  <si>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</si>
  <si>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</si>
  <si>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</si>
  <si>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</si>
  <si>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</si>
  <si>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</si>
  <si>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</si>
  <si>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</si>
  <si>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</si>
  <si>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</si>
  <si>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Número de usuarios registrados en la plataforma digital MéxicoX en 2023</t>
  </si>
  <si>
    <t>Número de usuarios registrados en la plataforma Nueva Escuela Mexicana Digital en 2023</t>
  </si>
  <si>
    <t>INDICADOR</t>
  </si>
  <si>
    <t>ÁREA: DIRECCIÓN DEL CENTRO DE CAPACITACIÓN TELEVISIVA Y AUDIOVISUAL</t>
  </si>
  <si>
    <t>Número de recursos educativos digitales disponibles en la plataforma Nueva Escuela Mexicana Digital en 2023</t>
  </si>
  <si>
    <t>% programado</t>
  </si>
  <si>
    <t>Total de participantes de los cursos ofertados por la plataforma digital MéxicoX en 2024</t>
  </si>
  <si>
    <t>falta fórmula</t>
  </si>
  <si>
    <t>% alcanzado</t>
  </si>
  <si>
    <t>Reporte de personas que concluyeron satisfactoriamente los cursos que se ofertan de la Dirección General @prende.mx 2024</t>
  </si>
  <si>
    <t>Número de personas estimadas a inscribirse en 2024</t>
  </si>
  <si>
    <t>Reporte de eventos realizados de la Dirección General @prende.mx 2024</t>
  </si>
  <si>
    <t>ÁREA: DIRECCIÓN DE INGENIERÍA Y OPERACIÓN</t>
  </si>
  <si>
    <r>
      <t xml:space="preserve">A01.1 </t>
    </r>
    <r>
      <rPr>
        <sz val="14"/>
        <color theme="1"/>
        <rFont val="Montserrat"/>
      </rPr>
      <t>Porcentaje de servicios de mantenimiento realizados al equipo especializado para la producción y transmisión de la red edusat.</t>
    </r>
  </si>
  <si>
    <t>Servicios de mantenimiento estimados a realizar al equipo especializado para la producción y transmisión en 2024</t>
  </si>
  <si>
    <t>Reporte mensual de servicios de mantenimiento realizados de la Dirección General @prende.mx 2024</t>
  </si>
  <si>
    <t>Total de Recursos Educativos Digitales que se incorporan a la plataforma Nueva Escuela Mexicana Digital en 2024</t>
  </si>
  <si>
    <t>Reporte de instituciones que participan en la implementación de cursos de capacitación para fortalecer el uso de las TICCAD en los procesos de enseñanza y aprendizaje 2024</t>
  </si>
  <si>
    <t xml:space="preserve"> Reporte de personas participantes en eventos de cultura digital 2024</t>
  </si>
  <si>
    <t>ÁREA: DIRECCIÓN DE PROYECTOS DE RENOVACIÓN TECNOLÓGICA</t>
  </si>
  <si>
    <t>Reporte mensual de servicios de mantenimiento de la Dirección General @prende.mx 2024</t>
  </si>
  <si>
    <t>Meta</t>
  </si>
  <si>
    <t>Denominador</t>
  </si>
  <si>
    <t>Reprogramada</t>
  </si>
  <si>
    <t>Programación</t>
  </si>
  <si>
    <t>Recursos Educativos Digitales difundidos por redes sociales de la Dirección General @prende.mx 2024.</t>
  </si>
  <si>
    <t>Reporte de usuarios que consideran útiles o múy útiles los Recursos Educativos Digitales divulgados por la Plataforma Nueva Escuela Mexicana Digital de la Dirección General @prende.mx 2024</t>
  </si>
  <si>
    <t>Reporte mensual de cursos de capacitación ofertados para fortalecer el uso de las TICCAD en los procesos de enseñanza y aprendizaje 2024 de la Dirección General @prende.mx 2024</t>
  </si>
  <si>
    <t>Metas</t>
  </si>
  <si>
    <t>Método de cálculo</t>
  </si>
  <si>
    <t>(Número de programas que contienen subtitulaje oculto o lenguaje de señas transmitidos al trimestre t / Total de programas transmitidos en el año t) x 100</t>
  </si>
  <si>
    <t>(Número de cursos de capacitación para el fortalecimiento del uso de las TICCAD en los procesos de enseñanza y aprendizaje ofertados en el trimestre t / Número de cursos estimados a ofertar en el año t ) x 100</t>
  </si>
  <si>
    <t>(Número de personas que concluyen satisfactoriamente un curso de los ofertados en el año t / Número de personas estimadas a inscribirse en el año t) x 100</t>
  </si>
  <si>
    <t>(Número de eventos realizados para la construcción de una cultura digital para la alfabetización, inclusión y ciudadanía digitales al trimestre t / Total de eventos estimados a realizar para la construcción de una cultura digital para la alfabetización, inclusión y ciudadanía digitales en el año t ) x 100</t>
  </si>
  <si>
    <t>(Número de horas retransmitidas por el canal adyacente 14.2 Ingenio TV  al trimestre t / Total de horas transmitidas vía satelital en el año t) x 100</t>
  </si>
  <si>
    <t>(Servicios de mantenimiento realizados al equipo especializado para la producción y transmisión al trimestre t / Servicios de mantenimiento estimados a realizar al equipo especializado para la producción y transmisión en el año t) x 100</t>
  </si>
  <si>
    <t>(Horas de producción de contenidos educativos audiovisuales realizadas al trimestre t / Horas de producción de contenidos audiovisuales estimadas a realizar en el año t) x 100</t>
  </si>
  <si>
    <t>(Número de Recursos Educativos Digitales que se incorporan a la Plataforma Nueva Escuela Mexicana Digital con temática que fortalezcan aprendizajes comunitarios y uso social de lenguas indígenas al trimestre t / Total de Recursos Educativos Digitales que se incorporan a la Plataforma Nueva Escuela Mexicana Digital en el año t) x 100</t>
  </si>
  <si>
    <t>(Número de personas participantes en eventos de cultura digital en el trimestre t / Total de personas estimadas a participar en eventos de cultura digital en el año t) x 100</t>
  </si>
  <si>
    <t>(Número de instituciones  que colaboran con la implementación de cursos de capacitación para el fortalecimiento y uso de las TICCAD en los procesos de enseñanza y aprendizaje en el trimestre t / Total de instituciones estimadas a participar en la implementación de cursos de capacitación para el fortalecimiento y uso de las TICCAD en los procesos de enseñanza y aprendizaje en el año t) x 100</t>
  </si>
  <si>
    <t>(Número de reportes validados por la Dirección General @prende.mx del servicio de recepción y distribución de la señal de los canales de la Red Edusat al trimestre t / Total de reportes emitidos por el proveedor del servicio para la recepción y distribución de la señal de los canales de la Red Edusat en el año t) * 100</t>
  </si>
  <si>
    <t>Reporte mensual de usuarios registrados en las plataformas digitales de la Dirección General @prende.mx 2024</t>
  </si>
  <si>
    <t>Total de programas transmitidos en 2024</t>
  </si>
  <si>
    <t>UR: 418 Dirección General @prende.mx PpE013 Producción y transmisión de materiales educativos</t>
  </si>
  <si>
    <t>Secretaría de Educación Pública</t>
  </si>
  <si>
    <t>Jefatura de la Oficina de la Secretaría</t>
  </si>
  <si>
    <t>Programas transmitidos con subtitulaje oculto o lenguaje de señas en cumplimiento a los Lineamientos Generales sobre la Defensoría de las Audiencias 2024 de la Dirección General @prende.mx</t>
  </si>
  <si>
    <t>Tasa de variación programada anual</t>
  </si>
  <si>
    <t>% programado anual</t>
  </si>
  <si>
    <t>Total de encuestas de satisfacción contestadas sobre los recursos educativos digitales divulgados por la Plataforma Nueva Escuela Mexicana Digital  en el año 2024</t>
  </si>
  <si>
    <t>((Número de usuarios registrados en la Plataforma Digital MéxicoX en el año t / Número de usuarios registrados en la Plataforma Digital MéxicoX en el año t-1)-1) x 100</t>
  </si>
  <si>
    <t>((Número de usuarios registrados en la Plataforma Nueva Escuela Mexicana Digital en el año t / Número de usuarios registrados en la Plataforma Nueva Escuela Mexicana Digital en el año t-1)-1) x 100</t>
  </si>
  <si>
    <t>(Número de programas transmitidos en señal abierta y Red Edusat al trimestre t / Número de programas estimados a transmitir en señal abierta y Red Edusat en el año t) x 100</t>
  </si>
  <si>
    <t>Programas transmitidos en señal abierta y Red Edusat de la Dirección General @prende.mx 2024.</t>
  </si>
  <si>
    <t>(Número de Recursos Educativos Digitales difundidos por redes sociales al trimestre t / Número de Recursos Eeducativos Digitales estimados a difundir por redes sociales en el año t) x 100</t>
  </si>
  <si>
    <t>(Número de usuarios que consideran como útiles o muy útiles los Recursos Educativos Digitales divulgados por la Plataforma Nueva Escuela Mexicana Digital  al trimestre t / Total de encuestas de satisfacción contestadas sobre los Recursos Educativos Digitales divulgados por la Plataforma Nueva Escuela Mexicana Digital  en el año t ) x 100</t>
  </si>
  <si>
    <t>Reporte de Recursos Educativos Digitales disponibles en la Plataforma Nueva Escuela Mexicana Digital de la Dirección General @prende.mx 2024</t>
  </si>
  <si>
    <t>((Número de Recursos Educativos Digitales disponibles en la Plataforma Nueva Escuela Mexicana Digital en el año t / Número de Recursos Eeducativos Digitales disponibles en la Plataforma Nueva Escuela Mexicana Digital en el año t-1)-1) X 100</t>
  </si>
  <si>
    <t>Reporte de satisfacción de los participantes de los cursos que se ofertan en la Plataforma Digital MéxicoX de la Dirección General @prende.mx 2024</t>
  </si>
  <si>
    <t>(Número de participantes que consideraron que los cursos ofertados por la Plataforma Digital MéxicoX son útiles o muy útiles al trimestre t / Total de participantes de los cursos ofertados por la Plataforma Digital MéxicoX en el año t) x 100</t>
  </si>
  <si>
    <t>Reporte de horas transmitidas vía satelital desde el telepuerto de la Dirección General @prende.mx 2024</t>
  </si>
  <si>
    <t>Reporte de horas de producción de contenidos educativos audiovisual realizadas de la Dirección General @prende.mx 2024</t>
  </si>
  <si>
    <t>Reporte mensual de los Recursos Educativos que se incorporan a la Plataforma Nueva Escuela Mexicana Digital elaborados 2024</t>
  </si>
  <si>
    <r>
      <rPr>
        <b/>
        <sz val="14"/>
        <color theme="1"/>
        <rFont val="Geomanist"/>
        <family val="3"/>
      </rPr>
      <t xml:space="preserve">P01.1 </t>
    </r>
    <r>
      <rPr>
        <sz val="14"/>
        <color theme="1"/>
        <rFont val="Geomanist"/>
        <family val="3"/>
      </rPr>
      <t>Tasa de variación de nuevos usuarios de la Plataforma Digital MéxicoX.</t>
    </r>
  </si>
  <si>
    <r>
      <rPr>
        <b/>
        <sz val="14"/>
        <color theme="1"/>
        <rFont val="Geomanist"/>
        <family val="3"/>
      </rPr>
      <t xml:space="preserve">P01.2 </t>
    </r>
    <r>
      <rPr>
        <sz val="14"/>
        <color theme="1"/>
        <rFont val="Geomanist"/>
        <family val="3"/>
      </rPr>
      <t>Tasa de variación de nuevos usuarios de la Plataforma Nueva Escuela Mexicana Digital</t>
    </r>
  </si>
  <si>
    <r>
      <rPr>
        <b/>
        <sz val="14"/>
        <color theme="1"/>
        <rFont val="Geomanist"/>
        <family val="3"/>
      </rPr>
      <t>C01.1</t>
    </r>
    <r>
      <rPr>
        <sz val="14"/>
        <color theme="1"/>
        <rFont val="Geomanist"/>
        <family val="3"/>
      </rPr>
      <t xml:space="preserve"> Porcentaje de programas transmitidos en señal abierta y Red Edusat.</t>
    </r>
  </si>
  <si>
    <r>
      <t xml:space="preserve">A04.1 </t>
    </r>
    <r>
      <rPr>
        <sz val="14"/>
        <color theme="1"/>
        <rFont val="Geomanist"/>
        <family val="3"/>
      </rPr>
      <t>Porcentaje de programas transmitidos con subtitulaje oculto o lenguaje de señas en cumplimiento a los Lineamientos Generales sobre la Defensoría de las Audiencias.</t>
    </r>
  </si>
  <si>
    <t>% alcanzado a diciembre</t>
  </si>
  <si>
    <t>Tasa de variación alcanzada a diciembre</t>
  </si>
  <si>
    <r>
      <t>C01.2</t>
    </r>
    <r>
      <rPr>
        <sz val="14"/>
        <color theme="1"/>
        <rFont val="Geomanist"/>
        <family val="3"/>
      </rPr>
      <t xml:space="preserve"> Porcentaje de Recursos Educativos Digitales difundidos por redes sociales.</t>
    </r>
  </si>
  <si>
    <r>
      <rPr>
        <b/>
        <sz val="14"/>
        <color theme="1"/>
        <rFont val="Geomanist"/>
        <family val="3"/>
      </rPr>
      <t xml:space="preserve">CO1.3 </t>
    </r>
    <r>
      <rPr>
        <sz val="14"/>
        <color theme="1"/>
        <rFont val="Geomanist"/>
        <family val="3"/>
      </rPr>
      <t>Porcentaje de usuarios que consideran útiles o muy útiles los Recursos Educativos Digitales divulgados por la Plataforma Nueva Escuela Mexicana Digital.</t>
    </r>
  </si>
  <si>
    <r>
      <rPr>
        <b/>
        <sz val="14"/>
        <color theme="1"/>
        <rFont val="Geomanist"/>
        <family val="3"/>
      </rPr>
      <t xml:space="preserve">CO1.4 </t>
    </r>
    <r>
      <rPr>
        <sz val="14"/>
        <color theme="1"/>
        <rFont val="Geomanist"/>
        <family val="3"/>
      </rPr>
      <t>Tasa de variación de Recursos Educativos Digitales disponibles en la Plataforma Nueva Escuela Mexicana Digital.</t>
    </r>
  </si>
  <si>
    <r>
      <rPr>
        <b/>
        <sz val="14"/>
        <rFont val="Geomanist"/>
        <family val="3"/>
      </rPr>
      <t>C04.1</t>
    </r>
    <r>
      <rPr>
        <sz val="14"/>
        <rFont val="Geomanist"/>
        <family val="3"/>
      </rPr>
      <t xml:space="preserve"> Porcentaje de cursos de capacitación ofertados para fortalecer el uso de las TICCAD en los procesos de enseñanza y aprendizaje.</t>
    </r>
  </si>
  <si>
    <r>
      <rPr>
        <b/>
        <sz val="14"/>
        <color theme="1"/>
        <rFont val="Geomanist"/>
        <family val="3"/>
      </rPr>
      <t xml:space="preserve">CO4.2 </t>
    </r>
    <r>
      <rPr>
        <sz val="14"/>
        <color theme="1"/>
        <rFont val="Geomanist"/>
        <family val="3"/>
      </rPr>
      <t>Porcentaje de participantes que consideran que los cursos ofertados por la Plataforma Digital MéxicoX son útiles o muy útiles.</t>
    </r>
  </si>
  <si>
    <r>
      <t xml:space="preserve">CO4.3 </t>
    </r>
    <r>
      <rPr>
        <sz val="14"/>
        <color theme="1"/>
        <rFont val="Geomanist"/>
        <family val="3"/>
      </rPr>
      <t>Porcentaje de personas beneficiadas que terminaron satisfactoriamente un curso respecto al número total de inscritos.</t>
    </r>
  </si>
  <si>
    <r>
      <t xml:space="preserve">CO5.1 </t>
    </r>
    <r>
      <rPr>
        <sz val="14"/>
        <color theme="1"/>
        <rFont val="Geomanist"/>
        <family val="3"/>
      </rPr>
      <t>Porcentaje de eventos para la construcción de una cultura digital para la alfabetización, inclusión y ciudadanía digitales realizados.</t>
    </r>
  </si>
  <si>
    <r>
      <t xml:space="preserve">CO6.1 </t>
    </r>
    <r>
      <rPr>
        <sz val="14"/>
        <color theme="1"/>
        <rFont val="Geomanist"/>
        <family val="3"/>
      </rPr>
      <t>Porcentaje de horas retransmitidas  por el canal adyacente 14.2 (Ingenio TV) respecto de la señal vía satelital enviada  desde el telepuerto de la Dirección General @prende.mx</t>
    </r>
  </si>
  <si>
    <r>
      <rPr>
        <b/>
        <sz val="14"/>
        <color theme="1"/>
        <rFont val="Geomanist"/>
        <family val="3"/>
      </rPr>
      <t xml:space="preserve">A01.1 </t>
    </r>
    <r>
      <rPr>
        <sz val="14"/>
        <color theme="1"/>
        <rFont val="Geomanist"/>
        <family val="3"/>
      </rPr>
      <t>Porcentaje de servicios de mantenimiento realizados al equipo especializado para la producción y transmisión de la Red Edusat.</t>
    </r>
  </si>
  <si>
    <r>
      <t xml:space="preserve">A02.1 </t>
    </r>
    <r>
      <rPr>
        <sz val="14"/>
        <color theme="1"/>
        <rFont val="Geomanist"/>
        <family val="3"/>
      </rPr>
      <t>Porcentaje de horas de producción de contenidos educativos audiovisual realizadas.</t>
    </r>
  </si>
  <si>
    <r>
      <t xml:space="preserve">A05.1 </t>
    </r>
    <r>
      <rPr>
        <sz val="14"/>
        <color theme="1"/>
        <rFont val="Geomanist"/>
        <family val="3"/>
      </rPr>
      <t>Porcentaje de Recursos Educativos Digitales que se incorporan a la Plataforma Nueva Escuela Mexicana Digital con temáticas que fortalezcan aprendizajes comunitarios y uso social de lenguas indígenas.</t>
    </r>
  </si>
  <si>
    <r>
      <t xml:space="preserve">A01.4 </t>
    </r>
    <r>
      <rPr>
        <sz val="14"/>
        <color theme="1"/>
        <rFont val="Geomanist"/>
        <family val="3"/>
      </rPr>
      <t>Porcentaje de instituciones aliadas que colaboran en la implementación de cursos de capacitación que fortalezcan el uso de las TICCAD en los procesos de enseñanza y aprendizaje.</t>
    </r>
  </si>
  <si>
    <r>
      <t xml:space="preserve">A01.5 </t>
    </r>
    <r>
      <rPr>
        <sz val="14"/>
        <color theme="1"/>
        <rFont val="Geomanist"/>
        <family val="3"/>
      </rPr>
      <t>Porcentaje de personas participantes en eventos de cultura digital.</t>
    </r>
  </si>
  <si>
    <r>
      <t xml:space="preserve">A01.6 </t>
    </r>
    <r>
      <rPr>
        <sz val="14"/>
        <color theme="1"/>
        <rFont val="Geomanist"/>
        <family val="3"/>
      </rPr>
      <t>Porcentaje de reportes validados del servicio de recepción y distribución de la señal de los canales de la Red Edusat.</t>
    </r>
  </si>
  <si>
    <t>Reportes validados del servicio de recepción y distribución de la señal de los canales de la Red Edusat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</si>
</sst>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2"/>
      <color theme="1"/>
      <name val="Montserrat"/>
    </font>
    <font>
      <sz val="14"/>
      <color theme="1"/>
      <name val="Montserrat"/>
    </font>
    <font>
      <b/>
      <sz val="16"/>
      <color theme="1"/>
      <name val="Montserrat"/>
    </font>
    <font>
      <b/>
      <sz val="14"/>
      <name val="Montserrat"/>
    </font>
    <font>
      <b/>
      <sz val="14"/>
      <color theme="1"/>
      <name val="Montserrat"/>
    </font>
    <font>
      <sz val="11"/>
      <name val="Montserrat"/>
    </font>
    <font>
      <sz val="11"/>
      <color theme="1"/>
      <name val="Montserrat Regular"/>
    </font>
    <font>
      <b/>
      <sz val="18"/>
      <name val="Montserrat Regular"/>
    </font>
    <font>
      <sz val="14"/>
      <color theme="1"/>
      <name val="Montserrat Regular"/>
    </font>
    <font>
      <sz val="18"/>
      <color theme="1"/>
      <name val="Montserrat Regular"/>
    </font>
    <font>
      <b/>
      <sz val="12"/>
      <color theme="1"/>
      <name val="Montserrat Regular"/>
    </font>
    <font>
      <sz val="15"/>
      <color theme="1"/>
      <name val="Montserrat Regular"/>
    </font>
    <font>
      <b/>
      <sz val="18"/>
      <color theme="1"/>
      <name val="Montserrat Regular"/>
    </font>
    <font>
      <sz val="10"/>
      <color rgb="FF000000"/>
      <name val="Arial"/>
      <family val="2"/>
    </font>
    <font>
      <b/>
      <sz val="11"/>
      <color theme="1"/>
      <name val="Montserrat"/>
    </font>
    <font>
      <sz val="10"/>
      <color rgb="FF000000"/>
      <name val="Calibri"/>
      <family val="2"/>
      <scheme val="minor"/>
    </font>
    <font>
      <b/>
      <sz val="14"/>
      <color theme="0"/>
      <name val="Montserrat Regular"/>
    </font>
    <font>
      <b/>
      <sz val="16"/>
      <color theme="1"/>
      <name val="Montserrat Regular"/>
    </font>
    <font>
      <b/>
      <sz val="11"/>
      <color theme="1"/>
      <name val="Montserrat Regular"/>
    </font>
    <font>
      <sz val="8"/>
      <name val="Calibri"/>
      <family val="2"/>
      <scheme val="minor"/>
    </font>
    <font>
      <b/>
      <sz val="10"/>
      <color theme="1"/>
      <name val="Montserrat Regular"/>
    </font>
    <font>
      <b/>
      <sz val="9"/>
      <color theme="0"/>
      <name val="Montserrat Regular"/>
    </font>
    <font>
      <b/>
      <sz val="10"/>
      <color theme="0"/>
      <name val="Montserrat Regular"/>
    </font>
    <font>
      <sz val="10"/>
      <name val="Montserrat Regular"/>
    </font>
    <font>
      <b/>
      <sz val="14"/>
      <color theme="0"/>
      <name val="Montserrat"/>
    </font>
    <font>
      <sz val="10.5"/>
      <name val="Montserrat"/>
    </font>
    <font>
      <b/>
      <sz val="11"/>
      <color theme="0"/>
      <name val="Montserrat"/>
    </font>
    <font>
      <b/>
      <sz val="11"/>
      <name val="Montserrat"/>
    </font>
    <font>
      <b/>
      <sz val="16"/>
      <color rgb="FFFF0000"/>
      <name val="Montserrat"/>
    </font>
    <font>
      <sz val="13"/>
      <color theme="1"/>
      <name val="Montserrat"/>
    </font>
    <font>
      <sz val="11"/>
      <color theme="1"/>
      <name val="Calibri"/>
      <family val="2"/>
      <scheme val="minor"/>
    </font>
    <font>
      <b/>
      <sz val="18"/>
      <color theme="1"/>
      <name val="Geomanist"/>
      <family val="3"/>
    </font>
    <font>
      <sz val="11"/>
      <color theme="1"/>
      <name val="Geomanist"/>
      <family val="3"/>
    </font>
    <font>
      <sz val="15"/>
      <color theme="1"/>
      <name val="Geomanist"/>
      <family val="3"/>
    </font>
    <font>
      <sz val="18"/>
      <color theme="1"/>
      <name val="Geomanist"/>
      <family val="3"/>
    </font>
    <font>
      <sz val="14"/>
      <color theme="1"/>
      <name val="Geomanist"/>
      <family val="3"/>
    </font>
    <font>
      <b/>
      <sz val="12"/>
      <color theme="1"/>
      <name val="Geomanist"/>
      <family val="3"/>
    </font>
    <font>
      <b/>
      <sz val="16"/>
      <color theme="1"/>
      <name val="Geomanist"/>
      <family val="3"/>
    </font>
    <font>
      <b/>
      <sz val="11"/>
      <color theme="1"/>
      <name val="Geomanist"/>
      <family val="3"/>
    </font>
    <font>
      <b/>
      <sz val="14"/>
      <color theme="0"/>
      <name val="Geomanist"/>
      <family val="3"/>
    </font>
    <font>
      <b/>
      <sz val="14"/>
      <color theme="1"/>
      <name val="Geomanist"/>
      <family val="3"/>
    </font>
    <font>
      <b/>
      <sz val="18"/>
      <name val="Geomanist"/>
      <family val="3"/>
    </font>
    <font>
      <sz val="14"/>
      <name val="Geomanist"/>
      <family val="3"/>
    </font>
    <font>
      <b/>
      <i/>
      <sz val="10"/>
      <color theme="1"/>
      <name val="Geomanist"/>
      <family val="3"/>
    </font>
    <font>
      <b/>
      <sz val="10"/>
      <color theme="1"/>
      <name val="Geomanist"/>
      <family val="3"/>
    </font>
    <font>
      <b/>
      <sz val="10"/>
      <color theme="0"/>
      <name val="Geomanist"/>
      <family val="3"/>
    </font>
    <font>
      <sz val="10"/>
      <color rgb="FF000000"/>
      <name val="Geomanist"/>
      <family val="3"/>
    </font>
    <font>
      <sz val="9"/>
      <color theme="1"/>
      <name val="Geomanist"/>
      <family val="3"/>
    </font>
    <font>
      <sz val="9"/>
      <color rgb="FF000000"/>
      <name val="Geomanist"/>
      <family val="3"/>
    </font>
    <font>
      <b/>
      <sz val="9"/>
      <color theme="1"/>
      <name val="Geomanist"/>
      <family val="3"/>
    </font>
    <font>
      <b/>
      <sz val="9"/>
      <color rgb="FFFFFFFF"/>
      <name val="Geomanist"/>
      <family val="3"/>
    </font>
    <font>
      <sz val="9"/>
      <color rgb="FFFFFFFF"/>
      <name val="Geomanist"/>
      <family val="3"/>
    </font>
    <font>
      <i/>
      <sz val="8"/>
      <color theme="1"/>
      <name val="Geomanist"/>
      <family val="3"/>
    </font>
    <font>
      <sz val="14"/>
      <color rgb="FF000000"/>
      <name val="Geomanist"/>
      <family val="3"/>
    </font>
    <font>
      <sz val="11"/>
      <color theme="0"/>
      <name val="Geomanist"/>
      <family val="3"/>
    </font>
    <font>
      <sz val="9"/>
      <color rgb="FFFF0000"/>
      <name val="Geomanist"/>
      <family val="3"/>
    </font>
    <font>
      <sz val="10"/>
      <name val="Geomanist"/>
      <family val="3"/>
    </font>
    <font>
      <b/>
      <sz val="14"/>
      <name val="Geomanist"/>
      <family val="3"/>
    </font>
    <font>
      <sz val="11"/>
      <color rgb="FFFF0000"/>
      <name val="Geomanist"/>
      <family val="3"/>
    </font>
    <font>
      <b/>
      <sz val="16"/>
      <color rgb="FFFFFFFF"/>
      <name val="Geomanist"/>
      <family val="3"/>
    </font>
    <font>
      <sz val="12"/>
      <color theme="1"/>
      <name val="Geomanist"/>
      <family val="3"/>
    </font>
    <font>
      <sz val="10"/>
      <color theme="1"/>
      <name val="Geomanist"/>
      <family val="3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3C6BF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rgb="FF000000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7" fillId="0" borderId="0"/>
    <xf numFmtId="9" fontId="32" fillId="0" borderId="0" applyFont="0" applyFill="0" applyBorder="0" applyAlignment="0" applyProtection="0"/>
  </cellStyleXfs>
  <cellXfs count="303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0" fillId="5" borderId="1" xfId="0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3" fontId="9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Border="1"/>
    <xf numFmtId="0" fontId="0" fillId="0" borderId="9" xfId="0" applyBorder="1"/>
    <xf numFmtId="2" fontId="14" fillId="0" borderId="12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/>
    <xf numFmtId="0" fontId="4" fillId="0" borderId="0" xfId="0" applyFont="1"/>
    <xf numFmtId="0" fontId="31" fillId="0" borderId="0" xfId="0" applyFont="1"/>
    <xf numFmtId="0" fontId="2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40" fillId="5" borderId="1" xfId="0" applyFont="1" applyFill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3" fontId="37" fillId="0" borderId="28" xfId="0" applyNumberFormat="1" applyFont="1" applyBorder="1" applyAlignment="1">
      <alignment horizontal="center" vertical="center"/>
    </xf>
    <xf numFmtId="3" fontId="37" fillId="0" borderId="12" xfId="0" applyNumberFormat="1" applyFont="1" applyBorder="1" applyAlignment="1">
      <alignment horizontal="center" vertical="center"/>
    </xf>
    <xf numFmtId="3" fontId="37" fillId="0" borderId="39" xfId="0" applyNumberFormat="1" applyFont="1" applyBorder="1" applyAlignment="1">
      <alignment horizontal="center" vertical="center"/>
    </xf>
    <xf numFmtId="3" fontId="43" fillId="3" borderId="40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3" fontId="37" fillId="0" borderId="31" xfId="0" applyNumberFormat="1" applyFont="1" applyBorder="1" applyAlignment="1">
      <alignment horizontal="center" vertical="center" wrapText="1"/>
    </xf>
    <xf numFmtId="3" fontId="37" fillId="0" borderId="42" xfId="0" applyNumberFormat="1" applyFont="1" applyBorder="1" applyAlignment="1">
      <alignment horizontal="center" vertical="center" wrapText="1"/>
    </xf>
    <xf numFmtId="3" fontId="37" fillId="0" borderId="13" xfId="0" applyNumberFormat="1" applyFont="1" applyBorder="1" applyAlignment="1">
      <alignment horizontal="center" vertical="center" wrapText="1"/>
    </xf>
    <xf numFmtId="3" fontId="37" fillId="0" borderId="47" xfId="0" applyNumberFormat="1" applyFont="1" applyBorder="1" applyAlignment="1">
      <alignment horizontal="center" vertical="center" wrapText="1"/>
    </xf>
    <xf numFmtId="3" fontId="43" fillId="3" borderId="21" xfId="0" applyNumberFormat="1" applyFont="1" applyFill="1" applyBorder="1" applyAlignment="1">
      <alignment horizontal="center" vertical="center" wrapText="1"/>
    </xf>
    <xf numFmtId="3" fontId="44" fillId="0" borderId="42" xfId="0" applyNumberFormat="1" applyFont="1" applyBorder="1" applyAlignment="1">
      <alignment horizontal="center" vertical="center"/>
    </xf>
    <xf numFmtId="3" fontId="44" fillId="0" borderId="13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/>
    </xf>
    <xf numFmtId="3" fontId="44" fillId="3" borderId="13" xfId="0" applyNumberFormat="1" applyFont="1" applyFill="1" applyBorder="1" applyAlignment="1">
      <alignment horizontal="center" vertical="center" wrapText="1"/>
    </xf>
    <xf numFmtId="3" fontId="44" fillId="3" borderId="32" xfId="0" applyNumberFormat="1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3" fontId="43" fillId="3" borderId="11" xfId="0" applyNumberFormat="1" applyFont="1" applyFill="1" applyBorder="1" applyAlignment="1">
      <alignment horizontal="center" vertical="center" wrapText="1"/>
    </xf>
    <xf numFmtId="3" fontId="34" fillId="0" borderId="0" xfId="0" applyNumberFormat="1" applyFont="1"/>
    <xf numFmtId="0" fontId="45" fillId="0" borderId="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4" fillId="0" borderId="9" xfId="0" applyFont="1" applyBorder="1"/>
    <xf numFmtId="2" fontId="33" fillId="0" borderId="12" xfId="0" applyNumberFormat="1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2" fontId="33" fillId="0" borderId="1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2" fontId="33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4" fillId="0" borderId="23" xfId="0" applyFont="1" applyBorder="1"/>
    <xf numFmtId="0" fontId="47" fillId="0" borderId="23" xfId="0" applyFont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/>
    </xf>
    <xf numFmtId="3" fontId="37" fillId="0" borderId="30" xfId="0" applyNumberFormat="1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44" fillId="0" borderId="31" xfId="0" applyNumberFormat="1" applyFont="1" applyBorder="1" applyAlignment="1">
      <alignment horizontal="center" vertical="center"/>
    </xf>
    <xf numFmtId="3" fontId="43" fillId="3" borderId="20" xfId="0" applyNumberFormat="1" applyFont="1" applyFill="1" applyBorder="1" applyAlignment="1">
      <alignment horizontal="center" vertical="center" wrapText="1"/>
    </xf>
    <xf numFmtId="0" fontId="34" fillId="0" borderId="7" xfId="0" applyFont="1" applyBorder="1"/>
    <xf numFmtId="4" fontId="33" fillId="0" borderId="12" xfId="0" applyNumberFormat="1" applyFont="1" applyBorder="1" applyAlignment="1">
      <alignment horizontal="center" vertical="center"/>
    </xf>
    <xf numFmtId="0" fontId="48" fillId="0" borderId="0" xfId="2" applyFont="1"/>
    <xf numFmtId="0" fontId="49" fillId="0" borderId="0" xfId="1" applyFont="1" applyProtection="1">
      <protection locked="0"/>
    </xf>
    <xf numFmtId="0" fontId="50" fillId="0" borderId="0" xfId="1" applyFont="1" applyProtection="1">
      <protection locked="0"/>
    </xf>
    <xf numFmtId="164" fontId="49" fillId="0" borderId="0" xfId="1" applyNumberFormat="1" applyFont="1" applyProtection="1">
      <protection locked="0"/>
    </xf>
    <xf numFmtId="0" fontId="49" fillId="4" borderId="0" xfId="1" applyFont="1" applyFill="1" applyProtection="1">
      <protection locked="0"/>
    </xf>
    <xf numFmtId="0" fontId="35" fillId="0" borderId="0" xfId="2" applyFont="1"/>
    <xf numFmtId="0" fontId="41" fillId="0" borderId="0" xfId="0" applyFont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3" fontId="43" fillId="3" borderId="0" xfId="0" applyNumberFormat="1" applyFont="1" applyFill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3" fontId="44" fillId="3" borderId="31" xfId="0" applyNumberFormat="1" applyFont="1" applyFill="1" applyBorder="1" applyAlignment="1">
      <alignment horizontal="center" vertical="center" wrapText="1"/>
    </xf>
    <xf numFmtId="0" fontId="51" fillId="0" borderId="0" xfId="1" applyFont="1" applyAlignment="1" applyProtection="1">
      <alignment horizontal="center"/>
      <protection locked="0"/>
    </xf>
    <xf numFmtId="0" fontId="37" fillId="0" borderId="19" xfId="0" applyFont="1" applyBorder="1" applyAlignment="1">
      <alignment horizontal="center" vertical="center" wrapText="1"/>
    </xf>
    <xf numFmtId="3" fontId="37" fillId="0" borderId="33" xfId="0" applyNumberFormat="1" applyFont="1" applyBorder="1" applyAlignment="1">
      <alignment horizontal="center" vertical="center"/>
    </xf>
    <xf numFmtId="3" fontId="37" fillId="0" borderId="34" xfId="0" applyNumberFormat="1" applyFont="1" applyBorder="1" applyAlignment="1">
      <alignment horizontal="center" vertical="center"/>
    </xf>
    <xf numFmtId="3" fontId="37" fillId="0" borderId="35" xfId="0" applyNumberFormat="1" applyFont="1" applyBorder="1" applyAlignment="1">
      <alignment horizontal="center" vertical="center"/>
    </xf>
    <xf numFmtId="0" fontId="51" fillId="0" borderId="0" xfId="1" applyFont="1" applyProtection="1">
      <protection locked="0"/>
    </xf>
    <xf numFmtId="0" fontId="52" fillId="0" borderId="0" xfId="1" applyFont="1" applyProtection="1">
      <protection locked="0"/>
    </xf>
    <xf numFmtId="0" fontId="53" fillId="0" borderId="0" xfId="1" applyFont="1" applyProtection="1">
      <protection locked="0"/>
    </xf>
    <xf numFmtId="164" fontId="53" fillId="0" borderId="0" xfId="1" applyNumberFormat="1" applyFont="1" applyProtection="1">
      <protection locked="0"/>
    </xf>
    <xf numFmtId="0" fontId="51" fillId="4" borderId="0" xfId="1" applyFont="1" applyFill="1" applyAlignment="1" applyProtection="1">
      <alignment horizontal="center" vertical="center"/>
      <protection locked="0"/>
    </xf>
    <xf numFmtId="0" fontId="51" fillId="4" borderId="0" xfId="1" applyFont="1" applyFill="1" applyAlignment="1" applyProtection="1">
      <alignment horizontal="center"/>
      <protection locked="0"/>
    </xf>
    <xf numFmtId="0" fontId="50" fillId="0" borderId="0" xfId="1" applyFont="1"/>
    <xf numFmtId="164" fontId="51" fillId="4" borderId="0" xfId="1" applyNumberFormat="1" applyFont="1" applyFill="1" applyAlignment="1" applyProtection="1">
      <alignment horizontal="center" vertical="center"/>
      <protection locked="0"/>
    </xf>
    <xf numFmtId="3" fontId="37" fillId="0" borderId="57" xfId="0" applyNumberFormat="1" applyFont="1" applyBorder="1" applyAlignment="1">
      <alignment horizontal="center" vertical="center"/>
    </xf>
    <xf numFmtId="3" fontId="43" fillId="3" borderId="39" xfId="0" applyNumberFormat="1" applyFont="1" applyFill="1" applyBorder="1" applyAlignment="1">
      <alignment horizontal="center" vertical="center" wrapText="1"/>
    </xf>
    <xf numFmtId="3" fontId="55" fillId="0" borderId="31" xfId="1" applyNumberFormat="1" applyFont="1" applyBorder="1" applyAlignment="1">
      <alignment horizontal="center" vertical="center"/>
    </xf>
    <xf numFmtId="3" fontId="55" fillId="0" borderId="13" xfId="1" applyNumberFormat="1" applyFont="1" applyBorder="1" applyAlignment="1">
      <alignment horizontal="center" vertical="center"/>
    </xf>
    <xf numFmtId="3" fontId="55" fillId="0" borderId="32" xfId="1" applyNumberFormat="1" applyFont="1" applyBorder="1" applyAlignment="1">
      <alignment horizontal="center" vertical="center"/>
    </xf>
    <xf numFmtId="1" fontId="44" fillId="3" borderId="33" xfId="0" applyNumberFormat="1" applyFont="1" applyFill="1" applyBorder="1" applyAlignment="1">
      <alignment horizontal="center" vertical="center" wrapText="1"/>
    </xf>
    <xf numFmtId="1" fontId="44" fillId="3" borderId="34" xfId="0" applyNumberFormat="1" applyFont="1" applyFill="1" applyBorder="1" applyAlignment="1">
      <alignment horizontal="center" vertical="center" wrapText="1"/>
    </xf>
    <xf numFmtId="1" fontId="44" fillId="3" borderId="35" xfId="0" applyNumberFormat="1" applyFont="1" applyFill="1" applyBorder="1" applyAlignment="1">
      <alignment horizontal="center" vertical="center" wrapText="1"/>
    </xf>
    <xf numFmtId="3" fontId="43" fillId="3" borderId="47" xfId="0" applyNumberFormat="1" applyFont="1" applyFill="1" applyBorder="1" applyAlignment="1">
      <alignment horizontal="center" vertical="center" wrapText="1"/>
    </xf>
    <xf numFmtId="4" fontId="43" fillId="3" borderId="12" xfId="0" applyNumberFormat="1" applyFont="1" applyFill="1" applyBorder="1" applyAlignment="1">
      <alignment horizontal="center" vertical="center" wrapText="1"/>
    </xf>
    <xf numFmtId="0" fontId="56" fillId="0" borderId="0" xfId="0" applyFont="1"/>
    <xf numFmtId="2" fontId="33" fillId="0" borderId="15" xfId="0" applyNumberFormat="1" applyFont="1" applyBorder="1" applyAlignment="1">
      <alignment horizontal="center" vertical="center"/>
    </xf>
    <xf numFmtId="164" fontId="51" fillId="4" borderId="0" xfId="1" applyNumberFormat="1" applyFont="1" applyFill="1" applyAlignment="1" applyProtection="1">
      <alignment horizontal="center"/>
      <protection locked="0"/>
    </xf>
    <xf numFmtId="0" fontId="57" fillId="4" borderId="0" xfId="1" applyFont="1" applyFill="1" applyProtection="1">
      <protection locked="0"/>
    </xf>
    <xf numFmtId="0" fontId="57" fillId="0" borderId="0" xfId="1" applyFont="1" applyProtection="1">
      <protection locked="0"/>
    </xf>
    <xf numFmtId="3" fontId="49" fillId="0" borderId="0" xfId="1" applyNumberFormat="1" applyFont="1" applyProtection="1">
      <protection locked="0"/>
    </xf>
    <xf numFmtId="164" fontId="51" fillId="0" borderId="0" xfId="1" applyNumberFormat="1" applyFont="1" applyAlignment="1" applyProtection="1">
      <alignment horizontal="center"/>
      <protection locked="0"/>
    </xf>
    <xf numFmtId="0" fontId="48" fillId="0" borderId="0" xfId="2" applyFont="1" applyProtection="1">
      <protection locked="0"/>
    </xf>
    <xf numFmtId="0" fontId="37" fillId="0" borderId="9" xfId="0" applyFont="1" applyBorder="1" applyAlignment="1">
      <alignment horizontal="center" vertical="center" wrapText="1"/>
    </xf>
    <xf numFmtId="3" fontId="44" fillId="3" borderId="34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54" fillId="0" borderId="0" xfId="0" applyFont="1" applyAlignment="1" applyProtection="1">
      <alignment vertical="center" wrapText="1"/>
      <protection locked="0"/>
    </xf>
    <xf numFmtId="0" fontId="34" fillId="0" borderId="0" xfId="0" applyFont="1" applyProtection="1">
      <protection locked="0"/>
    </xf>
    <xf numFmtId="0" fontId="37" fillId="0" borderId="2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3" fontId="43" fillId="3" borderId="38" xfId="0" applyNumberFormat="1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3" fontId="44" fillId="3" borderId="15" xfId="0" applyNumberFormat="1" applyFont="1" applyFill="1" applyBorder="1" applyAlignment="1">
      <alignment horizontal="center" vertical="center" wrapText="1"/>
    </xf>
    <xf numFmtId="3" fontId="44" fillId="3" borderId="16" xfId="0" applyNumberFormat="1" applyFont="1" applyFill="1" applyBorder="1" applyAlignment="1">
      <alignment horizontal="center" vertical="center" wrapText="1"/>
    </xf>
    <xf numFmtId="3" fontId="44" fillId="3" borderId="14" xfId="0" applyNumberFormat="1" applyFont="1" applyFill="1" applyBorder="1" applyAlignment="1">
      <alignment horizontal="center" vertical="center" wrapText="1"/>
    </xf>
    <xf numFmtId="0" fontId="40" fillId="0" borderId="56" xfId="0" applyFont="1" applyBorder="1" applyAlignment="1">
      <alignment vertical="center"/>
    </xf>
    <xf numFmtId="0" fontId="40" fillId="0" borderId="0" xfId="0" applyFont="1" applyAlignment="1">
      <alignment vertical="center"/>
    </xf>
    <xf numFmtId="1" fontId="37" fillId="0" borderId="28" xfId="0" applyNumberFormat="1" applyFont="1" applyBorder="1" applyAlignment="1">
      <alignment horizontal="center" vertical="center"/>
    </xf>
    <xf numFmtId="1" fontId="37" fillId="0" borderId="12" xfId="0" applyNumberFormat="1" applyFont="1" applyBorder="1" applyAlignment="1">
      <alignment horizontal="center" vertical="center"/>
    </xf>
    <xf numFmtId="1" fontId="37" fillId="0" borderId="30" xfId="0" applyNumberFormat="1" applyFont="1" applyBorder="1" applyAlignment="1">
      <alignment horizontal="center" vertical="center"/>
    </xf>
    <xf numFmtId="3" fontId="43" fillId="3" borderId="22" xfId="0" applyNumberFormat="1" applyFont="1" applyFill="1" applyBorder="1" applyAlignment="1">
      <alignment horizontal="center" vertical="center" wrapText="1"/>
    </xf>
    <xf numFmtId="10" fontId="33" fillId="0" borderId="13" xfId="3" applyNumberFormat="1" applyFont="1" applyBorder="1" applyAlignment="1">
      <alignment horizontal="center" vertical="center"/>
    </xf>
    <xf numFmtId="10" fontId="33" fillId="0" borderId="12" xfId="3" applyNumberFormat="1" applyFont="1" applyBorder="1" applyAlignment="1">
      <alignment horizontal="center" vertical="center"/>
    </xf>
    <xf numFmtId="0" fontId="40" fillId="0" borderId="0" xfId="0" applyFont="1"/>
    <xf numFmtId="0" fontId="38" fillId="5" borderId="6" xfId="0" applyFont="1" applyFill="1" applyBorder="1" applyAlignment="1">
      <alignment horizontal="center" vertical="center" wrapText="1"/>
    </xf>
    <xf numFmtId="3" fontId="43" fillId="3" borderId="4" xfId="0" applyNumberFormat="1" applyFont="1" applyFill="1" applyBorder="1" applyAlignment="1">
      <alignment horizontal="center" vertical="center" wrapText="1"/>
    </xf>
    <xf numFmtId="0" fontId="60" fillId="0" borderId="0" xfId="0" applyFont="1" applyProtection="1">
      <protection locked="0"/>
    </xf>
    <xf numFmtId="3" fontId="37" fillId="0" borderId="14" xfId="0" applyNumberFormat="1" applyFont="1" applyBorder="1" applyAlignment="1">
      <alignment horizontal="center" vertical="center"/>
    </xf>
    <xf numFmtId="3" fontId="37" fillId="0" borderId="15" xfId="0" applyNumberFormat="1" applyFont="1" applyBorder="1" applyAlignment="1">
      <alignment horizontal="center" vertical="center"/>
    </xf>
    <xf numFmtId="3" fontId="37" fillId="0" borderId="16" xfId="0" applyNumberFormat="1" applyFont="1" applyBorder="1" applyAlignment="1">
      <alignment horizontal="center" vertical="center"/>
    </xf>
    <xf numFmtId="1" fontId="37" fillId="0" borderId="43" xfId="0" applyNumberFormat="1" applyFont="1" applyBorder="1" applyAlignment="1">
      <alignment horizontal="center" vertical="center"/>
    </xf>
    <xf numFmtId="3" fontId="37" fillId="0" borderId="31" xfId="0" applyNumberFormat="1" applyFont="1" applyBorder="1" applyAlignment="1">
      <alignment horizontal="center" vertical="center"/>
    </xf>
    <xf numFmtId="3" fontId="37" fillId="0" borderId="32" xfId="0" applyNumberFormat="1" applyFont="1" applyBorder="1" applyAlignment="1">
      <alignment horizontal="center" vertical="center"/>
    </xf>
    <xf numFmtId="4" fontId="43" fillId="3" borderId="30" xfId="0" applyNumberFormat="1" applyFont="1" applyFill="1" applyBorder="1" applyAlignment="1">
      <alignment horizontal="center" vertical="center" wrapText="1"/>
    </xf>
    <xf numFmtId="4" fontId="43" fillId="3" borderId="32" xfId="0" applyNumberFormat="1" applyFont="1" applyFill="1" applyBorder="1" applyAlignment="1">
      <alignment horizontal="center" vertical="center" wrapText="1"/>
    </xf>
    <xf numFmtId="3" fontId="43" fillId="3" borderId="45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3" fontId="37" fillId="0" borderId="58" xfId="0" applyNumberFormat="1" applyFont="1" applyBorder="1" applyAlignment="1">
      <alignment horizontal="center" vertical="center"/>
    </xf>
    <xf numFmtId="3" fontId="37" fillId="0" borderId="59" xfId="0" applyNumberFormat="1" applyFont="1" applyBorder="1" applyAlignment="1">
      <alignment horizontal="center" vertical="center"/>
    </xf>
    <xf numFmtId="3" fontId="37" fillId="0" borderId="60" xfId="0" applyNumberFormat="1" applyFont="1" applyBorder="1" applyAlignment="1">
      <alignment horizontal="center" vertical="center"/>
    </xf>
    <xf numFmtId="3" fontId="44" fillId="0" borderId="33" xfId="0" applyNumberFormat="1" applyFont="1" applyBorder="1" applyAlignment="1">
      <alignment horizontal="center" vertical="center"/>
    </xf>
    <xf numFmtId="3" fontId="44" fillId="0" borderId="34" xfId="0" applyNumberFormat="1" applyFont="1" applyBorder="1" applyAlignment="1">
      <alignment horizontal="center" vertical="center"/>
    </xf>
    <xf numFmtId="3" fontId="44" fillId="3" borderId="35" xfId="0" applyNumberFormat="1" applyFont="1" applyFill="1" applyBorder="1" applyAlignment="1">
      <alignment horizontal="center" vertical="center" wrapText="1"/>
    </xf>
    <xf numFmtId="0" fontId="60" fillId="0" borderId="0" xfId="0" applyFont="1"/>
    <xf numFmtId="2" fontId="34" fillId="0" borderId="0" xfId="0" applyNumberFormat="1" applyFont="1"/>
    <xf numFmtId="0" fontId="61" fillId="0" borderId="0" xfId="0" applyFont="1" applyAlignment="1">
      <alignment horizontal="center" vertical="center" wrapText="1"/>
    </xf>
    <xf numFmtId="2" fontId="37" fillId="0" borderId="62" xfId="0" applyNumberFormat="1" applyFont="1" applyBorder="1" applyAlignment="1">
      <alignment horizontal="center" vertical="center"/>
    </xf>
    <xf numFmtId="2" fontId="37" fillId="0" borderId="37" xfId="0" applyNumberFormat="1" applyFont="1" applyBorder="1" applyAlignment="1">
      <alignment horizontal="center" vertical="center"/>
    </xf>
    <xf numFmtId="2" fontId="37" fillId="0" borderId="12" xfId="0" applyNumberFormat="1" applyFont="1" applyBorder="1" applyAlignment="1">
      <alignment horizontal="center" vertical="center"/>
    </xf>
    <xf numFmtId="2" fontId="37" fillId="0" borderId="30" xfId="0" applyNumberFormat="1" applyFont="1" applyBorder="1" applyAlignment="1">
      <alignment horizontal="center" vertic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33" xfId="0" applyNumberFormat="1" applyFont="1" applyBorder="1" applyAlignment="1">
      <alignment horizontal="center" vertic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4" fontId="43" fillId="3" borderId="40" xfId="0" applyNumberFormat="1" applyFont="1" applyFill="1" applyBorder="1" applyAlignment="1">
      <alignment horizontal="center" vertical="center" wrapText="1"/>
    </xf>
    <xf numFmtId="4" fontId="43" fillId="3" borderId="21" xfId="0" applyNumberFormat="1" applyFont="1" applyFill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3" fontId="44" fillId="0" borderId="14" xfId="0" applyNumberFormat="1" applyFont="1" applyBorder="1" applyAlignment="1">
      <alignment horizontal="center" vertical="center"/>
    </xf>
    <xf numFmtId="1" fontId="44" fillId="3" borderId="15" xfId="0" applyNumberFormat="1" applyFont="1" applyFill="1" applyBorder="1" applyAlignment="1">
      <alignment horizontal="center" vertical="center" wrapText="1"/>
    </xf>
    <xf numFmtId="3" fontId="44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44" fillId="3" borderId="53" xfId="0" applyNumberFormat="1" applyFont="1" applyFill="1" applyBorder="1" applyAlignment="1">
      <alignment horizontal="center" vertical="center" wrapText="1"/>
    </xf>
    <xf numFmtId="1" fontId="58" fillId="3" borderId="0" xfId="0" applyNumberFormat="1" applyFont="1" applyFill="1" applyAlignment="1">
      <alignment vertical="center" wrapText="1"/>
    </xf>
    <xf numFmtId="1" fontId="44" fillId="3" borderId="61" xfId="0" applyNumberFormat="1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1" fontId="44" fillId="3" borderId="13" xfId="0" applyNumberFormat="1" applyFont="1" applyFill="1" applyBorder="1" applyAlignment="1">
      <alignment horizontal="center" vertical="center" wrapText="1"/>
    </xf>
    <xf numFmtId="1" fontId="44" fillId="3" borderId="32" xfId="0" applyNumberFormat="1" applyFont="1" applyFill="1" applyBorder="1" applyAlignment="1">
      <alignment horizontal="center" vertical="center" wrapText="1"/>
    </xf>
    <xf numFmtId="0" fontId="62" fillId="0" borderId="0" xfId="0" applyFont="1"/>
    <xf numFmtId="0" fontId="63" fillId="0" borderId="15" xfId="0" applyFont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1" fontId="44" fillId="3" borderId="29" xfId="0" applyNumberFormat="1" applyFont="1" applyFill="1" applyBorder="1" applyAlignment="1">
      <alignment horizontal="center" vertical="center" wrapText="1"/>
    </xf>
    <xf numFmtId="1" fontId="44" fillId="3" borderId="23" xfId="0" applyNumberFormat="1" applyFont="1" applyFill="1" applyBorder="1" applyAlignment="1">
      <alignment horizontal="center" vertical="center" wrapText="1"/>
    </xf>
    <xf numFmtId="1" fontId="44" fillId="3" borderId="0" xfId="0" applyNumberFormat="1" applyFont="1" applyFill="1" applyAlignment="1">
      <alignment horizontal="center" vertical="center" wrapText="1"/>
    </xf>
    <xf numFmtId="1" fontId="44" fillId="3" borderId="3" xfId="0" applyNumberFormat="1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7" xfId="0" applyFont="1" applyFill="1" applyBorder="1" applyAlignment="1">
      <alignment horizontal="center" vertical="center" wrapText="1"/>
    </xf>
    <xf numFmtId="1" fontId="44" fillId="3" borderId="17" xfId="0" applyNumberFormat="1" applyFont="1" applyFill="1" applyBorder="1" applyAlignment="1">
      <alignment horizontal="center" vertical="center" wrapText="1"/>
    </xf>
    <xf numFmtId="1" fontId="44" fillId="3" borderId="18" xfId="0" applyNumberFormat="1" applyFont="1" applyFill="1" applyBorder="1" applyAlignment="1">
      <alignment horizontal="center" vertical="center" wrapText="1"/>
    </xf>
    <xf numFmtId="1" fontId="44" fillId="3" borderId="19" xfId="0" applyNumberFormat="1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41" fillId="2" borderId="48" xfId="0" applyFont="1" applyFill="1" applyBorder="1" applyAlignment="1">
      <alignment horizontal="center" vertical="center" wrapText="1"/>
    </xf>
    <xf numFmtId="0" fontId="41" fillId="2" borderId="29" xfId="0" applyFont="1" applyFill="1" applyBorder="1" applyAlignment="1">
      <alignment horizontal="center" vertical="center" wrapText="1"/>
    </xf>
    <xf numFmtId="0" fontId="46" fillId="0" borderId="49" xfId="0" applyFont="1" applyBorder="1" applyAlignment="1">
      <alignment horizontal="left" vertical="center" wrapText="1"/>
    </xf>
    <xf numFmtId="0" fontId="46" fillId="0" borderId="44" xfId="0" applyFont="1" applyBorder="1" applyAlignment="1">
      <alignment horizontal="left" vertical="center" wrapText="1"/>
    </xf>
    <xf numFmtId="0" fontId="46" fillId="0" borderId="41" xfId="0" applyFont="1" applyBorder="1" applyAlignment="1">
      <alignment horizontal="left" vertical="center" wrapText="1"/>
    </xf>
    <xf numFmtId="0" fontId="46" fillId="0" borderId="50" xfId="0" applyFont="1" applyBorder="1" applyAlignment="1">
      <alignment horizontal="left" vertical="center" wrapText="1"/>
    </xf>
    <xf numFmtId="0" fontId="46" fillId="0" borderId="51" xfId="0" applyFont="1" applyBorder="1" applyAlignment="1">
      <alignment horizontal="left" vertical="center" wrapText="1"/>
    </xf>
    <xf numFmtId="0" fontId="46" fillId="0" borderId="42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1" fontId="44" fillId="3" borderId="33" xfId="0" applyNumberFormat="1" applyFont="1" applyFill="1" applyBorder="1" applyAlignment="1">
      <alignment horizontal="center" vertical="center" wrapText="1"/>
    </xf>
    <xf numFmtId="1" fontId="44" fillId="3" borderId="34" xfId="0" applyNumberFormat="1" applyFont="1" applyFill="1" applyBorder="1" applyAlignment="1">
      <alignment horizontal="center" vertical="center" wrapText="1"/>
    </xf>
    <xf numFmtId="1" fontId="44" fillId="3" borderId="35" xfId="0" applyNumberFormat="1" applyFont="1" applyFill="1" applyBorder="1" applyAlignment="1">
      <alignment horizontal="center" vertical="center" wrapText="1"/>
    </xf>
    <xf numFmtId="0" fontId="46" fillId="0" borderId="53" xfId="0" applyFont="1" applyBorder="1" applyAlignment="1">
      <alignment horizontal="left" vertical="center" wrapText="1"/>
    </xf>
    <xf numFmtId="0" fontId="46" fillId="0" borderId="46" xfId="0" applyFont="1" applyBorder="1" applyAlignment="1">
      <alignment horizontal="left" vertical="center" wrapText="1"/>
    </xf>
    <xf numFmtId="0" fontId="46" fillId="0" borderId="54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 wrapText="1"/>
    </xf>
    <xf numFmtId="0" fontId="63" fillId="0" borderId="46" xfId="0" applyFont="1" applyBorder="1" applyAlignment="1">
      <alignment horizontal="center" vertical="center" wrapText="1"/>
    </xf>
    <xf numFmtId="0" fontId="63" fillId="0" borderId="54" xfId="0" applyFont="1" applyBorder="1" applyAlignment="1">
      <alignment horizontal="center" vertical="center" wrapText="1"/>
    </xf>
    <xf numFmtId="1" fontId="58" fillId="3" borderId="29" xfId="0" applyNumberFormat="1" applyFont="1" applyFill="1" applyBorder="1" applyAlignment="1">
      <alignment horizontal="center" vertical="center" wrapText="1"/>
    </xf>
    <xf numFmtId="1" fontId="58" fillId="3" borderId="23" xfId="0" applyNumberFormat="1" applyFont="1" applyFill="1" applyBorder="1" applyAlignment="1">
      <alignment horizontal="center" vertical="center" wrapText="1"/>
    </xf>
    <xf numFmtId="1" fontId="58" fillId="3" borderId="2" xfId="0" applyNumberFormat="1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2" fillId="5" borderId="8" xfId="0" applyFont="1" applyFill="1" applyBorder="1" applyAlignment="1">
      <alignment horizontal="center" vertical="center" wrapText="1"/>
    </xf>
    <xf numFmtId="0" fontId="42" fillId="5" borderId="10" xfId="0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1" fontId="58" fillId="3" borderId="0" xfId="0" applyNumberFormat="1" applyFont="1" applyFill="1" applyAlignment="1">
      <alignment horizontal="center" vertical="center" wrapText="1"/>
    </xf>
    <xf numFmtId="1" fontId="58" fillId="3" borderId="3" xfId="0" applyNumberFormat="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3" fontId="44" fillId="0" borderId="43" xfId="0" applyNumberFormat="1" applyFont="1" applyBorder="1" applyAlignment="1">
      <alignment horizontal="center" vertical="center"/>
    </xf>
    <xf numFmtId="3" fontId="44" fillId="0" borderId="44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25" fillId="3" borderId="29" xfId="0" applyNumberFormat="1" applyFont="1" applyFill="1" applyBorder="1" applyAlignment="1" applyProtection="1">
      <alignment horizontal="center" vertical="center" wrapText="1"/>
      <protection hidden="1"/>
    </xf>
    <xf numFmtId="1" fontId="25" fillId="3" borderId="23" xfId="0" applyNumberFormat="1" applyFont="1" applyFill="1" applyBorder="1" applyAlignment="1" applyProtection="1">
      <alignment horizontal="center" vertical="center" wrapText="1"/>
      <protection hidden="1"/>
    </xf>
    <xf numFmtId="1" fontId="25" fillId="3" borderId="18" xfId="0" applyNumberFormat="1" applyFont="1" applyFill="1" applyBorder="1" applyAlignment="1" applyProtection="1">
      <alignment horizontal="center" vertical="center" wrapText="1"/>
      <protection hidden="1"/>
    </xf>
    <xf numFmtId="1" fontId="25" fillId="3" borderId="24" xfId="0" applyNumberFormat="1" applyFont="1" applyFill="1" applyBorder="1" applyAlignment="1" applyProtection="1">
      <alignment horizontal="center" vertical="center" wrapText="1"/>
      <protection hidden="1"/>
    </xf>
    <xf numFmtId="1" fontId="25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Border="1" applyAlignment="1">
      <alignment horizontal="left" vertical="center" wrapText="1"/>
    </xf>
  </cellXfs>
  <cellStyles count="4">
    <cellStyle name="Normal" xfId="0" builtinId="0"/>
    <cellStyle name="Normal 2" xfId="1" xr:uid="{8C2C9571-ED1D-4060-9D6F-CEB9E9861938}"/>
    <cellStyle name="Normal 3" xfId="2" xr:uid="{D58813F2-1950-4BED-8D4D-B12949F37B5C}"/>
    <cellStyle name="Porcentaje" xfId="3" builtinId="5"/>
  </cellStyles>
  <dxfs count="68"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008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691C32"/>
      <color rgb="FF235B4E"/>
      <color rgb="FFDDC9A3"/>
      <color rgb="FF98989A"/>
      <color rgb="FF83C6BF"/>
      <color rgb="FFBC955C"/>
      <color rgb="FF10312B"/>
      <color rgb="FF691C3A"/>
      <color rgb="FFAC2E52"/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04.2!C12"/><Relationship Id="rId13" Type="http://schemas.openxmlformats.org/officeDocument/2006/relationships/hyperlink" Target="#A01.5!C12"/><Relationship Id="rId18" Type="http://schemas.openxmlformats.org/officeDocument/2006/relationships/hyperlink" Target="#'C06.1 y A01.1'!C29"/><Relationship Id="rId3" Type="http://schemas.openxmlformats.org/officeDocument/2006/relationships/hyperlink" Target="#'C01.1 y A04.1'!B8"/><Relationship Id="rId7" Type="http://schemas.openxmlformats.org/officeDocument/2006/relationships/hyperlink" Target="#C04.1!B10"/><Relationship Id="rId12" Type="http://schemas.openxmlformats.org/officeDocument/2006/relationships/hyperlink" Target="#A01.4!C12"/><Relationship Id="rId17" Type="http://schemas.openxmlformats.org/officeDocument/2006/relationships/hyperlink" Target="#'C06.1 y A01.1'!C12"/><Relationship Id="rId2" Type="http://schemas.openxmlformats.org/officeDocument/2006/relationships/hyperlink" Target="#'P01.1 y P01.2'!C24"/><Relationship Id="rId16" Type="http://schemas.openxmlformats.org/officeDocument/2006/relationships/hyperlink" Target="#'C01.1 y A04.1'!C21"/><Relationship Id="rId1" Type="http://schemas.openxmlformats.org/officeDocument/2006/relationships/hyperlink" Target="#'P01.1 y P01.2'!C12"/><Relationship Id="rId6" Type="http://schemas.openxmlformats.org/officeDocument/2006/relationships/hyperlink" Target="#C01.4!C12"/><Relationship Id="rId11" Type="http://schemas.openxmlformats.org/officeDocument/2006/relationships/hyperlink" Target="#A05.1!C12"/><Relationship Id="rId5" Type="http://schemas.openxmlformats.org/officeDocument/2006/relationships/hyperlink" Target="#C01.3!C12"/><Relationship Id="rId15" Type="http://schemas.openxmlformats.org/officeDocument/2006/relationships/hyperlink" Target="#A02.1!C12"/><Relationship Id="rId10" Type="http://schemas.openxmlformats.org/officeDocument/2006/relationships/hyperlink" Target="#C05.1!C12"/><Relationship Id="rId4" Type="http://schemas.openxmlformats.org/officeDocument/2006/relationships/hyperlink" Target="#C01.2!C13"/><Relationship Id="rId9" Type="http://schemas.openxmlformats.org/officeDocument/2006/relationships/hyperlink" Target="#C04.3!C12"/><Relationship Id="rId14" Type="http://schemas.openxmlformats.org/officeDocument/2006/relationships/hyperlink" Target="#A01.6!C12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Resumen!D9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D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38</xdr:row>
      <xdr:rowOff>2105025</xdr:rowOff>
    </xdr:from>
    <xdr:to>
      <xdr:col>9</xdr:col>
      <xdr:colOff>323850</xdr:colOff>
      <xdr:row>38</xdr:row>
      <xdr:rowOff>2781300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25AFCE6-0A84-6A57-F3BE-634B2E792BB6}"/>
            </a:ext>
          </a:extLst>
        </xdr:cNvPr>
        <xdr:cNvSpPr txBox="1">
          <a:spLocks noGrp="1" noChangeArrowheads="1"/>
        </xdr:cNvSpPr>
      </xdr:nvSpPr>
      <xdr:spPr bwMode="auto">
        <a:xfrm>
          <a:off x="6534150" y="31927800"/>
          <a:ext cx="647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91425" rIns="91425" bIns="91425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353535"/>
              </a:solidFill>
              <a:latin typeface="Montserrat"/>
            </a:rPr>
            <a:t>3</a:t>
          </a:r>
        </a:p>
      </xdr:txBody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38100</xdr:colOff>
      <xdr:row>9</xdr:row>
      <xdr:rowOff>9525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32B1326-04F4-87E3-B3FD-1D08D7A2596A}"/>
            </a:ext>
          </a:extLst>
        </xdr:cNvPr>
        <xdr:cNvSpPr/>
      </xdr:nvSpPr>
      <xdr:spPr>
        <a:xfrm>
          <a:off x="2286000" y="1905000"/>
          <a:ext cx="1314450" cy="647700"/>
        </a:xfrm>
        <a:prstGeom prst="roundRect">
          <a:avLst>
            <a:gd name="adj" fmla="val 0"/>
          </a:avLst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tos ExtraBold" panose="020F0502020204030204" pitchFamily="34" charset="0"/>
            </a:rPr>
            <a:t>ID</a:t>
          </a:r>
        </a:p>
      </xdr:txBody>
    </xdr:sp>
    <xdr:clientData/>
  </xdr:twoCellAnchor>
  <xdr:twoCellAnchor>
    <xdr:from>
      <xdr:col>5</xdr:col>
      <xdr:colOff>9526</xdr:colOff>
      <xdr:row>8</xdr:row>
      <xdr:rowOff>9526</xdr:rowOff>
    </xdr:from>
    <xdr:to>
      <xdr:col>6</xdr:col>
      <xdr:colOff>9526</xdr:colOff>
      <xdr:row>9</xdr:row>
      <xdr:rowOff>9526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2507959D-23FB-4CDB-742D-FDA797AB4B35}"/>
            </a:ext>
          </a:extLst>
        </xdr:cNvPr>
        <xdr:cNvSpPr/>
      </xdr:nvSpPr>
      <xdr:spPr>
        <a:xfrm>
          <a:off x="3629026" y="1905001"/>
          <a:ext cx="6953250" cy="647700"/>
        </a:xfrm>
        <a:prstGeom prst="roundRect">
          <a:avLst>
            <a:gd name="adj" fmla="val 0"/>
          </a:avLst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Montserrat" panose="00000500000000000000" pitchFamily="2" charset="0"/>
            </a:rPr>
            <a:t>Nombre del indicador</a:t>
          </a:r>
        </a:p>
      </xdr:txBody>
    </xdr:sp>
    <xdr:clientData/>
  </xdr:twoCellAnchor>
  <xdr:twoCellAnchor>
    <xdr:from>
      <xdr:col>7</xdr:col>
      <xdr:colOff>1</xdr:colOff>
      <xdr:row>8</xdr:row>
      <xdr:rowOff>9526</xdr:rowOff>
    </xdr:from>
    <xdr:to>
      <xdr:col>8</xdr:col>
      <xdr:colOff>0</xdr:colOff>
      <xdr:row>9</xdr:row>
      <xdr:rowOff>9525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394BD4FA-4C29-4AE7-983C-80E231AADB00}"/>
            </a:ext>
          </a:extLst>
        </xdr:cNvPr>
        <xdr:cNvSpPr/>
      </xdr:nvSpPr>
      <xdr:spPr>
        <a:xfrm>
          <a:off x="10629901" y="1905001"/>
          <a:ext cx="2314574" cy="647699"/>
        </a:xfrm>
        <a:prstGeom prst="roundRect">
          <a:avLst>
            <a:gd name="adj" fmla="val 0"/>
          </a:avLst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Montserrat" panose="00000500000000000000" pitchFamily="2" charset="0"/>
            </a:rPr>
            <a:t>Área</a:t>
          </a:r>
          <a:r>
            <a:rPr lang="es-MX" sz="1600" b="1" baseline="0">
              <a:solidFill>
                <a:schemeClr val="tx1"/>
              </a:solidFill>
              <a:latin typeface="Montserrat" panose="00000500000000000000" pitchFamily="2" charset="0"/>
            </a:rPr>
            <a:t> responsable</a:t>
          </a:r>
          <a:endParaRPr lang="es-MX" sz="1600" b="1">
            <a:solidFill>
              <a:schemeClr val="tx1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8467</xdr:rowOff>
    </xdr:from>
    <xdr:to>
      <xdr:col>4</xdr:col>
      <xdr:colOff>9525</xdr:colOff>
      <xdr:row>11</xdr:row>
      <xdr:rowOff>8467</xdr:rowOff>
    </xdr:to>
    <xdr:sp macro="" textlink="">
      <xdr:nvSpPr>
        <xdr:cNvPr id="7" name="Rectángulo: esquinas redondeada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7E2BB-37C3-40B9-AE74-AE70F6180A00}"/>
            </a:ext>
          </a:extLst>
        </xdr:cNvPr>
        <xdr:cNvSpPr/>
      </xdr:nvSpPr>
      <xdr:spPr>
        <a:xfrm>
          <a:off x="2286000" y="2618317"/>
          <a:ext cx="1285875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P01.1</a:t>
          </a:r>
        </a:p>
      </xdr:txBody>
    </xdr:sp>
    <xdr:clientData/>
  </xdr:twoCellAnchor>
  <xdr:twoCellAnchor>
    <xdr:from>
      <xdr:col>3</xdr:col>
      <xdr:colOff>0</xdr:colOff>
      <xdr:row>12</xdr:row>
      <xdr:rowOff>7409</xdr:rowOff>
    </xdr:from>
    <xdr:to>
      <xdr:col>4</xdr:col>
      <xdr:colOff>9525</xdr:colOff>
      <xdr:row>13</xdr:row>
      <xdr:rowOff>7409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F556DB-AA9F-4D87-AC4E-2F4B7130B857}"/>
            </a:ext>
          </a:extLst>
        </xdr:cNvPr>
        <xdr:cNvSpPr/>
      </xdr:nvSpPr>
      <xdr:spPr>
        <a:xfrm>
          <a:off x="2286000" y="3331634"/>
          <a:ext cx="1285875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P01.2</a:t>
          </a:r>
        </a:p>
      </xdr:txBody>
    </xdr:sp>
    <xdr:clientData/>
  </xdr:twoCellAnchor>
  <xdr:twoCellAnchor>
    <xdr:from>
      <xdr:col>3</xdr:col>
      <xdr:colOff>9525</xdr:colOff>
      <xdr:row>14</xdr:row>
      <xdr:rowOff>6351</xdr:rowOff>
    </xdr:from>
    <xdr:to>
      <xdr:col>4</xdr:col>
      <xdr:colOff>0</xdr:colOff>
      <xdr:row>15</xdr:row>
      <xdr:rowOff>6351</xdr:rowOff>
    </xdr:to>
    <xdr:sp macro="" textlink="">
      <xdr:nvSpPr>
        <xdr:cNvPr id="9" name="Rectángulo: esquinas redondeada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2F71C7-24DB-4EA1-82D4-FAFACA8C9DBC}"/>
            </a:ext>
          </a:extLst>
        </xdr:cNvPr>
        <xdr:cNvSpPr/>
      </xdr:nvSpPr>
      <xdr:spPr>
        <a:xfrm>
          <a:off x="2295525" y="4044951"/>
          <a:ext cx="1266825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C01.1</a:t>
          </a:r>
        </a:p>
      </xdr:txBody>
    </xdr:sp>
    <xdr:clientData/>
  </xdr:twoCellAnchor>
  <xdr:twoCellAnchor>
    <xdr:from>
      <xdr:col>3</xdr:col>
      <xdr:colOff>0</xdr:colOff>
      <xdr:row>16</xdr:row>
      <xdr:rowOff>5293</xdr:rowOff>
    </xdr:from>
    <xdr:to>
      <xdr:col>4</xdr:col>
      <xdr:colOff>9525</xdr:colOff>
      <xdr:row>17</xdr:row>
      <xdr:rowOff>5293</xdr:rowOff>
    </xdr:to>
    <xdr:sp macro="" textlink="">
      <xdr:nvSpPr>
        <xdr:cNvPr id="10" name="Rectángulo: esquinas redondeada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818919-4A92-414A-A367-EA2099511626}"/>
            </a:ext>
          </a:extLst>
        </xdr:cNvPr>
        <xdr:cNvSpPr/>
      </xdr:nvSpPr>
      <xdr:spPr>
        <a:xfrm>
          <a:off x="2286000" y="4758268"/>
          <a:ext cx="1285875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C01.2</a:t>
          </a:r>
        </a:p>
      </xdr:txBody>
    </xdr:sp>
    <xdr:clientData/>
  </xdr:twoCellAnchor>
  <xdr:twoCellAnchor>
    <xdr:from>
      <xdr:col>3</xdr:col>
      <xdr:colOff>9524</xdr:colOff>
      <xdr:row>18</xdr:row>
      <xdr:rowOff>4235</xdr:rowOff>
    </xdr:from>
    <xdr:to>
      <xdr:col>4</xdr:col>
      <xdr:colOff>0</xdr:colOff>
      <xdr:row>19</xdr:row>
      <xdr:rowOff>4235</xdr:rowOff>
    </xdr:to>
    <xdr:sp macro="" textlink="">
      <xdr:nvSpPr>
        <xdr:cNvPr id="11" name="Rectángulo: esquinas redondeada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E3686-A958-4882-9854-BC0284F770AB}"/>
            </a:ext>
          </a:extLst>
        </xdr:cNvPr>
        <xdr:cNvSpPr/>
      </xdr:nvSpPr>
      <xdr:spPr>
        <a:xfrm>
          <a:off x="2295524" y="5471585"/>
          <a:ext cx="1266826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C01.3</a:t>
          </a:r>
        </a:p>
      </xdr:txBody>
    </xdr:sp>
    <xdr:clientData/>
  </xdr:twoCellAnchor>
  <xdr:twoCellAnchor>
    <xdr:from>
      <xdr:col>3</xdr:col>
      <xdr:colOff>0</xdr:colOff>
      <xdr:row>20</xdr:row>
      <xdr:rowOff>3177</xdr:rowOff>
    </xdr:from>
    <xdr:to>
      <xdr:col>4</xdr:col>
      <xdr:colOff>0</xdr:colOff>
      <xdr:row>21</xdr:row>
      <xdr:rowOff>3177</xdr:rowOff>
    </xdr:to>
    <xdr:sp macro="" textlink="">
      <xdr:nvSpPr>
        <xdr:cNvPr id="12" name="Rectángulo: esquinas redondeada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DA22B3-A59D-432B-8AB9-274CE02CEA07}"/>
            </a:ext>
          </a:extLst>
        </xdr:cNvPr>
        <xdr:cNvSpPr/>
      </xdr:nvSpPr>
      <xdr:spPr>
        <a:xfrm>
          <a:off x="2286000" y="6184902"/>
          <a:ext cx="12763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C01.4</a:t>
          </a:r>
        </a:p>
      </xdr:txBody>
    </xdr:sp>
    <xdr:clientData/>
  </xdr:twoCellAnchor>
  <xdr:twoCellAnchor>
    <xdr:from>
      <xdr:col>3</xdr:col>
      <xdr:colOff>9524</xdr:colOff>
      <xdr:row>22</xdr:row>
      <xdr:rowOff>2119</xdr:rowOff>
    </xdr:from>
    <xdr:to>
      <xdr:col>4</xdr:col>
      <xdr:colOff>0</xdr:colOff>
      <xdr:row>23</xdr:row>
      <xdr:rowOff>2119</xdr:rowOff>
    </xdr:to>
    <xdr:sp macro="" textlink="">
      <xdr:nvSpPr>
        <xdr:cNvPr id="13" name="Rectángulo: esquinas redondeada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1A7D00D-CD57-4C02-BD1F-A77DA750A98B}"/>
            </a:ext>
          </a:extLst>
        </xdr:cNvPr>
        <xdr:cNvSpPr/>
      </xdr:nvSpPr>
      <xdr:spPr>
        <a:xfrm>
          <a:off x="2295524" y="6898219"/>
          <a:ext cx="1266826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C04.1</a:t>
          </a:r>
        </a:p>
      </xdr:txBody>
    </xdr:sp>
    <xdr:clientData/>
  </xdr:twoCellAnchor>
  <xdr:twoCellAnchor>
    <xdr:from>
      <xdr:col>2</xdr:col>
      <xdr:colOff>761999</xdr:colOff>
      <xdr:row>24</xdr:row>
      <xdr:rowOff>1061</xdr:rowOff>
    </xdr:from>
    <xdr:to>
      <xdr:col>4</xdr:col>
      <xdr:colOff>9524</xdr:colOff>
      <xdr:row>25</xdr:row>
      <xdr:rowOff>1061</xdr:rowOff>
    </xdr:to>
    <xdr:sp macro="" textlink="">
      <xdr:nvSpPr>
        <xdr:cNvPr id="14" name="Rectángulo: esquinas redondeada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C15D39B-241B-45F0-B9C3-A009FEC05765}"/>
            </a:ext>
          </a:extLst>
        </xdr:cNvPr>
        <xdr:cNvSpPr/>
      </xdr:nvSpPr>
      <xdr:spPr>
        <a:xfrm>
          <a:off x="2285999" y="7611536"/>
          <a:ext cx="1285875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C04.2</a:t>
          </a:r>
        </a:p>
      </xdr:txBody>
    </xdr:sp>
    <xdr:clientData/>
  </xdr:twoCellAnchor>
  <xdr:twoCellAnchor>
    <xdr:from>
      <xdr:col>3</xdr:col>
      <xdr:colOff>1</xdr:colOff>
      <xdr:row>26</xdr:row>
      <xdr:rowOff>3</xdr:rowOff>
    </xdr:from>
    <xdr:to>
      <xdr:col>4</xdr:col>
      <xdr:colOff>1</xdr:colOff>
      <xdr:row>27</xdr:row>
      <xdr:rowOff>3</xdr:rowOff>
    </xdr:to>
    <xdr:sp macro="" textlink="">
      <xdr:nvSpPr>
        <xdr:cNvPr id="15" name="Rectángulo: esquinas redondeada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536053B-86DA-4A05-BEF7-6CBAFFC876FF}"/>
            </a:ext>
          </a:extLst>
        </xdr:cNvPr>
        <xdr:cNvSpPr/>
      </xdr:nvSpPr>
      <xdr:spPr>
        <a:xfrm>
          <a:off x="2286001" y="8324853"/>
          <a:ext cx="12763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C04.3</a:t>
          </a:r>
        </a:p>
      </xdr:txBody>
    </xdr:sp>
    <xdr:clientData/>
  </xdr:twoCellAnchor>
  <xdr:twoCellAnchor>
    <xdr:from>
      <xdr:col>3</xdr:col>
      <xdr:colOff>0</xdr:colOff>
      <xdr:row>27</xdr:row>
      <xdr:rowOff>65620</xdr:rowOff>
    </xdr:from>
    <xdr:to>
      <xdr:col>4</xdr:col>
      <xdr:colOff>9525</xdr:colOff>
      <xdr:row>28</xdr:row>
      <xdr:rowOff>646645</xdr:rowOff>
    </xdr:to>
    <xdr:sp macro="" textlink="">
      <xdr:nvSpPr>
        <xdr:cNvPr id="16" name="Rectángulo: esquinas redondeadas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859E9FA-2DEE-48BC-ACD3-EED445EAF689}"/>
            </a:ext>
          </a:extLst>
        </xdr:cNvPr>
        <xdr:cNvSpPr/>
      </xdr:nvSpPr>
      <xdr:spPr>
        <a:xfrm>
          <a:off x="2286000" y="9038170"/>
          <a:ext cx="1285875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C05.1</a:t>
          </a:r>
        </a:p>
      </xdr:txBody>
    </xdr:sp>
    <xdr:clientData/>
  </xdr:twoCellAnchor>
  <xdr:twoCellAnchor>
    <xdr:from>
      <xdr:col>2</xdr:col>
      <xdr:colOff>761999</xdr:colOff>
      <xdr:row>38</xdr:row>
      <xdr:rowOff>3179</xdr:rowOff>
    </xdr:from>
    <xdr:to>
      <xdr:col>4</xdr:col>
      <xdr:colOff>9524</xdr:colOff>
      <xdr:row>39</xdr:row>
      <xdr:rowOff>3179</xdr:rowOff>
    </xdr:to>
    <xdr:sp macro="" textlink="">
      <xdr:nvSpPr>
        <xdr:cNvPr id="17" name="Rectángulo: esquinas redondeadas 1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7AEFA14-D63E-4289-A2A7-15C781D5224C}"/>
            </a:ext>
          </a:extLst>
        </xdr:cNvPr>
        <xdr:cNvSpPr/>
      </xdr:nvSpPr>
      <xdr:spPr>
        <a:xfrm>
          <a:off x="2285999" y="12614279"/>
          <a:ext cx="1285875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A05.1</a:t>
          </a:r>
        </a:p>
      </xdr:txBody>
    </xdr:sp>
    <xdr:clientData/>
  </xdr:twoCellAnchor>
  <xdr:twoCellAnchor>
    <xdr:from>
      <xdr:col>3</xdr:col>
      <xdr:colOff>9524</xdr:colOff>
      <xdr:row>40</xdr:row>
      <xdr:rowOff>2121</xdr:rowOff>
    </xdr:from>
    <xdr:to>
      <xdr:col>4</xdr:col>
      <xdr:colOff>9525</xdr:colOff>
      <xdr:row>41</xdr:row>
      <xdr:rowOff>11646</xdr:rowOff>
    </xdr:to>
    <xdr:sp macro="" textlink="">
      <xdr:nvSpPr>
        <xdr:cNvPr id="18" name="Rectángulo: esquinas redondeadas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5AAC583-1CA9-4A66-B187-ECFC0417814C}"/>
            </a:ext>
          </a:extLst>
        </xdr:cNvPr>
        <xdr:cNvSpPr/>
      </xdr:nvSpPr>
      <xdr:spPr>
        <a:xfrm>
          <a:off x="2295524" y="13327596"/>
          <a:ext cx="1276351" cy="657225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A01.4</a:t>
          </a:r>
        </a:p>
      </xdr:txBody>
    </xdr:sp>
    <xdr:clientData/>
  </xdr:twoCellAnchor>
  <xdr:twoCellAnchor>
    <xdr:from>
      <xdr:col>2</xdr:col>
      <xdr:colOff>761999</xdr:colOff>
      <xdr:row>42</xdr:row>
      <xdr:rowOff>10588</xdr:rowOff>
    </xdr:from>
    <xdr:to>
      <xdr:col>4</xdr:col>
      <xdr:colOff>9524</xdr:colOff>
      <xdr:row>43</xdr:row>
      <xdr:rowOff>10588</xdr:rowOff>
    </xdr:to>
    <xdr:sp macro="" textlink="">
      <xdr:nvSpPr>
        <xdr:cNvPr id="19" name="Rectángulo: esquinas redondeada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CE97D1-1413-4DFB-AE11-6CFF748D9FE2}"/>
            </a:ext>
          </a:extLst>
        </xdr:cNvPr>
        <xdr:cNvSpPr/>
      </xdr:nvSpPr>
      <xdr:spPr>
        <a:xfrm>
          <a:off x="2285999" y="14050438"/>
          <a:ext cx="1285875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Montserrat" panose="00000500000000000000" pitchFamily="2" charset="0"/>
            </a:rPr>
            <a:t>A01.5</a:t>
          </a:r>
        </a:p>
      </xdr:txBody>
    </xdr:sp>
    <xdr:clientData/>
  </xdr:twoCellAnchor>
  <xdr:twoCellAnchor>
    <xdr:from>
      <xdr:col>3</xdr:col>
      <xdr:colOff>0</xdr:colOff>
      <xdr:row>44</xdr:row>
      <xdr:rowOff>9525</xdr:rowOff>
    </xdr:from>
    <xdr:to>
      <xdr:col>4</xdr:col>
      <xdr:colOff>0</xdr:colOff>
      <xdr:row>45</xdr:row>
      <xdr:rowOff>0</xdr:rowOff>
    </xdr:to>
    <xdr:sp macro="" textlink="">
      <xdr:nvSpPr>
        <xdr:cNvPr id="20" name="Rectángulo: esquinas redondeadas 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A3F95BB-0047-4FEF-A72B-708D4C0ED1BD}"/>
            </a:ext>
          </a:extLst>
        </xdr:cNvPr>
        <xdr:cNvSpPr/>
      </xdr:nvSpPr>
      <xdr:spPr>
        <a:xfrm>
          <a:off x="2286000" y="14763750"/>
          <a:ext cx="1276350" cy="638175"/>
        </a:xfrm>
        <a:prstGeom prst="roundRect">
          <a:avLst/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Montserrat" panose="00000500000000000000" pitchFamily="2" charset="0"/>
            </a:rPr>
            <a:t>A01.6</a:t>
          </a:r>
        </a:p>
      </xdr:txBody>
    </xdr:sp>
    <xdr:clientData/>
  </xdr:twoCellAnchor>
  <xdr:twoCellAnchor>
    <xdr:from>
      <xdr:col>3</xdr:col>
      <xdr:colOff>0</xdr:colOff>
      <xdr:row>33</xdr:row>
      <xdr:rowOff>52921</xdr:rowOff>
    </xdr:from>
    <xdr:to>
      <xdr:col>4</xdr:col>
      <xdr:colOff>0</xdr:colOff>
      <xdr:row>34</xdr:row>
      <xdr:rowOff>633945</xdr:rowOff>
    </xdr:to>
    <xdr:sp macro="" textlink="">
      <xdr:nvSpPr>
        <xdr:cNvPr id="21" name="Rectángulo: esquinas redondeadas 2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4456AEE-F774-4CD6-B08B-3F6864D3C5F7}"/>
            </a:ext>
          </a:extLst>
        </xdr:cNvPr>
        <xdr:cNvSpPr/>
      </xdr:nvSpPr>
      <xdr:spPr>
        <a:xfrm>
          <a:off x="2286000" y="11168596"/>
          <a:ext cx="1276350" cy="647699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A02.1</a:t>
          </a:r>
        </a:p>
      </xdr:txBody>
    </xdr:sp>
    <xdr:clientData/>
  </xdr:twoCellAnchor>
  <xdr:twoCellAnchor>
    <xdr:from>
      <xdr:col>3</xdr:col>
      <xdr:colOff>9525</xdr:colOff>
      <xdr:row>35</xdr:row>
      <xdr:rowOff>51862</xdr:rowOff>
    </xdr:from>
    <xdr:to>
      <xdr:col>4</xdr:col>
      <xdr:colOff>9525</xdr:colOff>
      <xdr:row>37</xdr:row>
      <xdr:rowOff>4237</xdr:rowOff>
    </xdr:to>
    <xdr:sp macro="" textlink="">
      <xdr:nvSpPr>
        <xdr:cNvPr id="22" name="Rectángulo: esquinas redondeadas 2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C5CDD13-4D5A-4785-8B39-5F65D1017EA7}"/>
            </a:ext>
          </a:extLst>
        </xdr:cNvPr>
        <xdr:cNvSpPr/>
      </xdr:nvSpPr>
      <xdr:spPr>
        <a:xfrm>
          <a:off x="2295525" y="11881912"/>
          <a:ext cx="1276350" cy="66675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A04.1</a:t>
          </a:r>
        </a:p>
      </xdr:txBody>
    </xdr:sp>
    <xdr:clientData/>
  </xdr:twoCellAnchor>
  <xdr:twoCellAnchor>
    <xdr:from>
      <xdr:col>3</xdr:col>
      <xdr:colOff>9524</xdr:colOff>
      <xdr:row>29</xdr:row>
      <xdr:rowOff>64562</xdr:rowOff>
    </xdr:from>
    <xdr:to>
      <xdr:col>3</xdr:col>
      <xdr:colOff>1276349</xdr:colOff>
      <xdr:row>30</xdr:row>
      <xdr:rowOff>645587</xdr:rowOff>
    </xdr:to>
    <xdr:sp macro="" textlink="">
      <xdr:nvSpPr>
        <xdr:cNvPr id="23" name="Rectángulo: esquinas redondeadas 2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AE628A4-F21E-45D1-A844-89BEBEE77594}"/>
            </a:ext>
          </a:extLst>
        </xdr:cNvPr>
        <xdr:cNvSpPr/>
      </xdr:nvSpPr>
      <xdr:spPr>
        <a:xfrm>
          <a:off x="2295524" y="9751487"/>
          <a:ext cx="1266825" cy="647700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C06.1</a:t>
          </a:r>
        </a:p>
      </xdr:txBody>
    </xdr:sp>
    <xdr:clientData/>
  </xdr:twoCellAnchor>
  <xdr:twoCellAnchor>
    <xdr:from>
      <xdr:col>3</xdr:col>
      <xdr:colOff>9525</xdr:colOff>
      <xdr:row>31</xdr:row>
      <xdr:rowOff>63504</xdr:rowOff>
    </xdr:from>
    <xdr:to>
      <xdr:col>4</xdr:col>
      <xdr:colOff>0</xdr:colOff>
      <xdr:row>32</xdr:row>
      <xdr:rowOff>635004</xdr:rowOff>
    </xdr:to>
    <xdr:sp macro="" textlink="">
      <xdr:nvSpPr>
        <xdr:cNvPr id="24" name="Rectángulo: esquinas redondeadas 23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038B20F-BA20-40AC-BEEA-F13B3A416D46}"/>
            </a:ext>
          </a:extLst>
        </xdr:cNvPr>
        <xdr:cNvSpPr/>
      </xdr:nvSpPr>
      <xdr:spPr>
        <a:xfrm>
          <a:off x="2295525" y="10464804"/>
          <a:ext cx="1266825" cy="638175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  <a:latin typeface="Montserrat" panose="00000500000000000000" pitchFamily="2" charset="0"/>
            </a:rPr>
            <a:t>A01.1</a:t>
          </a:r>
        </a:p>
      </xdr:txBody>
    </xdr:sp>
    <xdr:clientData/>
  </xdr:twoCellAnchor>
  <xdr:twoCellAnchor>
    <xdr:from>
      <xdr:col>5</xdr:col>
      <xdr:colOff>1</xdr:colOff>
      <xdr:row>10</xdr:row>
      <xdr:rowOff>8997</xdr:rowOff>
    </xdr:from>
    <xdr:to>
      <xdr:col>6</xdr:col>
      <xdr:colOff>1</xdr:colOff>
      <xdr:row>11</xdr:row>
      <xdr:rowOff>8997</xdr:rowOff>
    </xdr:to>
    <xdr:sp macro="" textlink="">
      <xdr:nvSpPr>
        <xdr:cNvPr id="25" name="Rectángulo: esquinas redondeadas 24">
          <a:extLst>
            <a:ext uri="{FF2B5EF4-FFF2-40B4-BE49-F238E27FC236}">
              <a16:creationId xmlns:a16="http://schemas.microsoft.com/office/drawing/2014/main" id="{3A4C1D29-82E5-47B9-8D36-AC11A861DB43}"/>
            </a:ext>
          </a:extLst>
        </xdr:cNvPr>
        <xdr:cNvSpPr/>
      </xdr:nvSpPr>
      <xdr:spPr>
        <a:xfrm>
          <a:off x="3619501" y="2618847"/>
          <a:ext cx="6953250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>
                  <a:lumMod val="95000"/>
                </a:schemeClr>
              </a:solidFill>
              <a:latin typeface="Montserrat" panose="00000500000000000000" pitchFamily="2" charset="0"/>
            </a:rPr>
            <a:t>Tasa</a:t>
          </a:r>
          <a:r>
            <a:rPr lang="es-MX" sz="1100" b="1" baseline="0">
              <a:solidFill>
                <a:schemeClr val="bg1">
                  <a:lumMod val="95000"/>
                </a:schemeClr>
              </a:solidFill>
              <a:latin typeface="Montserrat" panose="00000500000000000000" pitchFamily="2" charset="0"/>
            </a:rPr>
            <a:t> de variación de nuevos usuarios de la Plataforma Digital MéxicoX.</a:t>
          </a:r>
          <a:endParaRPr lang="es-MX" sz="1100" b="1">
            <a:solidFill>
              <a:schemeClr val="bg1">
                <a:lumMod val="95000"/>
              </a:schemeClr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9525</xdr:colOff>
      <xdr:row>9</xdr:row>
      <xdr:rowOff>50272</xdr:rowOff>
    </xdr:from>
    <xdr:to>
      <xdr:col>8</xdr:col>
      <xdr:colOff>9524</xdr:colOff>
      <xdr:row>10</xdr:row>
      <xdr:rowOff>631297</xdr:rowOff>
    </xdr:to>
    <xdr:sp macro="" textlink="">
      <xdr:nvSpPr>
        <xdr:cNvPr id="26" name="Rectángulo: esquinas redondeadas 25">
          <a:extLst>
            <a:ext uri="{FF2B5EF4-FFF2-40B4-BE49-F238E27FC236}">
              <a16:creationId xmlns:a16="http://schemas.microsoft.com/office/drawing/2014/main" id="{682D349A-443E-4D06-AFC4-37969FD65C2A}"/>
            </a:ext>
          </a:extLst>
        </xdr:cNvPr>
        <xdr:cNvSpPr/>
      </xdr:nvSpPr>
      <xdr:spPr>
        <a:xfrm>
          <a:off x="10639425" y="2593447"/>
          <a:ext cx="2314574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Innovación y Comunicación Digital</a:t>
          </a:r>
        </a:p>
      </xdr:txBody>
    </xdr:sp>
    <xdr:clientData/>
  </xdr:twoCellAnchor>
  <xdr:twoCellAnchor>
    <xdr:from>
      <xdr:col>5</xdr:col>
      <xdr:colOff>9526</xdr:colOff>
      <xdr:row>12</xdr:row>
      <xdr:rowOff>8468</xdr:rowOff>
    </xdr:from>
    <xdr:to>
      <xdr:col>6</xdr:col>
      <xdr:colOff>9526</xdr:colOff>
      <xdr:row>13</xdr:row>
      <xdr:rowOff>8468</xdr:rowOff>
    </xdr:to>
    <xdr:sp macro="" textlink="">
      <xdr:nvSpPr>
        <xdr:cNvPr id="27" name="Rectángulo: esquinas redondeadas 26">
          <a:extLst>
            <a:ext uri="{FF2B5EF4-FFF2-40B4-BE49-F238E27FC236}">
              <a16:creationId xmlns:a16="http://schemas.microsoft.com/office/drawing/2014/main" id="{9E31061F-14BB-4764-90AD-082C42A26004}"/>
            </a:ext>
          </a:extLst>
        </xdr:cNvPr>
        <xdr:cNvSpPr/>
      </xdr:nvSpPr>
      <xdr:spPr>
        <a:xfrm>
          <a:off x="3629026" y="3332693"/>
          <a:ext cx="6953250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>
                  <a:lumMod val="95000"/>
                </a:schemeClr>
              </a:solidFill>
              <a:latin typeface="Montserrat" panose="00000500000000000000" pitchFamily="2" charset="0"/>
            </a:rPr>
            <a:t>Tasa</a:t>
          </a:r>
          <a:r>
            <a:rPr lang="es-MX" sz="1100" b="1" baseline="0">
              <a:solidFill>
                <a:schemeClr val="bg1">
                  <a:lumMod val="95000"/>
                </a:schemeClr>
              </a:solidFill>
              <a:latin typeface="Montserrat" panose="00000500000000000000" pitchFamily="2" charset="0"/>
            </a:rPr>
            <a:t> de variación de nuevos usuarios de la Plataforma Nueva Escuela Mexicana Digital.</a:t>
          </a:r>
          <a:endParaRPr lang="es-MX" sz="1100" b="1">
            <a:solidFill>
              <a:schemeClr val="bg1">
                <a:lumMod val="95000"/>
              </a:schemeClr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9525</xdr:colOff>
      <xdr:row>11</xdr:row>
      <xdr:rowOff>52918</xdr:rowOff>
    </xdr:from>
    <xdr:to>
      <xdr:col>8</xdr:col>
      <xdr:colOff>9524</xdr:colOff>
      <xdr:row>12</xdr:row>
      <xdr:rowOff>633943</xdr:rowOff>
    </xdr:to>
    <xdr:sp macro="" textlink="">
      <xdr:nvSpPr>
        <xdr:cNvPr id="28" name="Rectángulo: esquinas redondeadas 27">
          <a:extLst>
            <a:ext uri="{FF2B5EF4-FFF2-40B4-BE49-F238E27FC236}">
              <a16:creationId xmlns:a16="http://schemas.microsoft.com/office/drawing/2014/main" id="{C7DB0E3E-F829-49E8-8336-F3C3AFBD1DD7}"/>
            </a:ext>
          </a:extLst>
        </xdr:cNvPr>
        <xdr:cNvSpPr/>
      </xdr:nvSpPr>
      <xdr:spPr>
        <a:xfrm>
          <a:off x="10639425" y="3310468"/>
          <a:ext cx="2314574" cy="647700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Innovación y Comunicación Digital</a:t>
          </a:r>
        </a:p>
      </xdr:txBody>
    </xdr:sp>
    <xdr:clientData/>
  </xdr:twoCellAnchor>
  <xdr:twoCellAnchor>
    <xdr:from>
      <xdr:col>5</xdr:col>
      <xdr:colOff>1</xdr:colOff>
      <xdr:row>14</xdr:row>
      <xdr:rowOff>7939</xdr:rowOff>
    </xdr:from>
    <xdr:to>
      <xdr:col>6</xdr:col>
      <xdr:colOff>1</xdr:colOff>
      <xdr:row>15</xdr:row>
      <xdr:rowOff>7939</xdr:rowOff>
    </xdr:to>
    <xdr:sp macro="" textlink="">
      <xdr:nvSpPr>
        <xdr:cNvPr id="29" name="Rectángulo: esquinas redondeadas 28">
          <a:extLst>
            <a:ext uri="{FF2B5EF4-FFF2-40B4-BE49-F238E27FC236}">
              <a16:creationId xmlns:a16="http://schemas.microsoft.com/office/drawing/2014/main" id="{7E68302C-D85B-49F3-8DD7-E5A6BE30BE5D}"/>
            </a:ext>
          </a:extLst>
        </xdr:cNvPr>
        <xdr:cNvSpPr/>
      </xdr:nvSpPr>
      <xdr:spPr>
        <a:xfrm>
          <a:off x="3619501" y="4046539"/>
          <a:ext cx="69532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programas transmitidos en señal abierta y Red Edusat.</a:t>
          </a:r>
        </a:p>
      </xdr:txBody>
    </xdr:sp>
    <xdr:clientData/>
  </xdr:twoCellAnchor>
  <xdr:twoCellAnchor>
    <xdr:from>
      <xdr:col>7</xdr:col>
      <xdr:colOff>9525</xdr:colOff>
      <xdr:row>13</xdr:row>
      <xdr:rowOff>55564</xdr:rowOff>
    </xdr:from>
    <xdr:to>
      <xdr:col>8</xdr:col>
      <xdr:colOff>0</xdr:colOff>
      <xdr:row>14</xdr:row>
      <xdr:rowOff>636589</xdr:rowOff>
    </xdr:to>
    <xdr:sp macro="" textlink="">
      <xdr:nvSpPr>
        <xdr:cNvPr id="30" name="Rectángulo: esquinas redondeadas 29">
          <a:extLst>
            <a:ext uri="{FF2B5EF4-FFF2-40B4-BE49-F238E27FC236}">
              <a16:creationId xmlns:a16="http://schemas.microsoft.com/office/drawing/2014/main" id="{31EA0106-59F4-47C4-A7A9-D191510FC862}"/>
            </a:ext>
          </a:extLst>
        </xdr:cNvPr>
        <xdr:cNvSpPr/>
      </xdr:nvSpPr>
      <xdr:spPr>
        <a:xfrm>
          <a:off x="10639425" y="4027489"/>
          <a:ext cx="23050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Montserrat" panose="00000500000000000000" pitchFamily="2" charset="0"/>
            </a:rPr>
            <a:t>Producción Audiovisual/Programación y Acervos</a:t>
          </a:r>
        </a:p>
      </xdr:txBody>
    </xdr:sp>
    <xdr:clientData/>
  </xdr:twoCellAnchor>
  <xdr:twoCellAnchor>
    <xdr:from>
      <xdr:col>5</xdr:col>
      <xdr:colOff>0</xdr:colOff>
      <xdr:row>16</xdr:row>
      <xdr:rowOff>7410</xdr:rowOff>
    </xdr:from>
    <xdr:to>
      <xdr:col>6</xdr:col>
      <xdr:colOff>0</xdr:colOff>
      <xdr:row>17</xdr:row>
      <xdr:rowOff>7410</xdr:rowOff>
    </xdr:to>
    <xdr:sp macro="" textlink="">
      <xdr:nvSpPr>
        <xdr:cNvPr id="31" name="Rectángulo: esquinas redondeadas 30">
          <a:extLst>
            <a:ext uri="{FF2B5EF4-FFF2-40B4-BE49-F238E27FC236}">
              <a16:creationId xmlns:a16="http://schemas.microsoft.com/office/drawing/2014/main" id="{E3A4BE8F-9C0D-4B5C-A1E4-3DCA5C83EA0D}"/>
            </a:ext>
          </a:extLst>
        </xdr:cNvPr>
        <xdr:cNvSpPr/>
      </xdr:nvSpPr>
      <xdr:spPr>
        <a:xfrm>
          <a:off x="3619500" y="4760385"/>
          <a:ext cx="69532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Recursos Educativos Digitales difundidos por redes sociales.</a:t>
          </a:r>
        </a:p>
      </xdr:txBody>
    </xdr:sp>
    <xdr:clientData/>
  </xdr:twoCellAnchor>
  <xdr:twoCellAnchor>
    <xdr:from>
      <xdr:col>7</xdr:col>
      <xdr:colOff>9525</xdr:colOff>
      <xdr:row>15</xdr:row>
      <xdr:rowOff>58210</xdr:rowOff>
    </xdr:from>
    <xdr:to>
      <xdr:col>8</xdr:col>
      <xdr:colOff>0</xdr:colOff>
      <xdr:row>16</xdr:row>
      <xdr:rowOff>639235</xdr:rowOff>
    </xdr:to>
    <xdr:sp macro="" textlink="">
      <xdr:nvSpPr>
        <xdr:cNvPr id="33" name="Rectángulo: esquinas redondeadas 32">
          <a:extLst>
            <a:ext uri="{FF2B5EF4-FFF2-40B4-BE49-F238E27FC236}">
              <a16:creationId xmlns:a16="http://schemas.microsoft.com/office/drawing/2014/main" id="{CB253EB3-ECCA-4DAD-BC90-D14EC5A3DE36}"/>
            </a:ext>
          </a:extLst>
        </xdr:cNvPr>
        <xdr:cNvSpPr/>
      </xdr:nvSpPr>
      <xdr:spPr>
        <a:xfrm>
          <a:off x="10639425" y="4744510"/>
          <a:ext cx="23050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Montserrat" panose="00000500000000000000" pitchFamily="2" charset="0"/>
            </a:rPr>
            <a:t>Producción Audiovisual/Programación y Acervos</a:t>
          </a:r>
        </a:p>
      </xdr:txBody>
    </xdr:sp>
    <xdr:clientData/>
  </xdr:twoCellAnchor>
  <xdr:twoCellAnchor>
    <xdr:from>
      <xdr:col>5</xdr:col>
      <xdr:colOff>9525</xdr:colOff>
      <xdr:row>18</xdr:row>
      <xdr:rowOff>6881</xdr:rowOff>
    </xdr:from>
    <xdr:to>
      <xdr:col>6</xdr:col>
      <xdr:colOff>9525</xdr:colOff>
      <xdr:row>19</xdr:row>
      <xdr:rowOff>6881</xdr:rowOff>
    </xdr:to>
    <xdr:sp macro="" textlink="">
      <xdr:nvSpPr>
        <xdr:cNvPr id="34" name="Rectángulo: esquinas redondeadas 33">
          <a:extLst>
            <a:ext uri="{FF2B5EF4-FFF2-40B4-BE49-F238E27FC236}">
              <a16:creationId xmlns:a16="http://schemas.microsoft.com/office/drawing/2014/main" id="{2654FF6C-40A5-4436-A8CC-C2F7512196CE}"/>
            </a:ext>
          </a:extLst>
        </xdr:cNvPr>
        <xdr:cNvSpPr/>
      </xdr:nvSpPr>
      <xdr:spPr>
        <a:xfrm>
          <a:off x="3629025" y="5474231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usuarios que consideran útiles o muy útiles los Recursos Educativos Digitales divulgados por la plataforma Nueva Escuela Mexicana Digital.</a:t>
          </a:r>
        </a:p>
      </xdr:txBody>
    </xdr:sp>
    <xdr:clientData/>
  </xdr:twoCellAnchor>
  <xdr:twoCellAnchor>
    <xdr:from>
      <xdr:col>7</xdr:col>
      <xdr:colOff>9525</xdr:colOff>
      <xdr:row>17</xdr:row>
      <xdr:rowOff>60856</xdr:rowOff>
    </xdr:from>
    <xdr:to>
      <xdr:col>8</xdr:col>
      <xdr:colOff>0</xdr:colOff>
      <xdr:row>18</xdr:row>
      <xdr:rowOff>641881</xdr:rowOff>
    </xdr:to>
    <xdr:sp macro="" textlink="">
      <xdr:nvSpPr>
        <xdr:cNvPr id="35" name="Rectángulo: esquinas redondeadas 34">
          <a:extLst>
            <a:ext uri="{FF2B5EF4-FFF2-40B4-BE49-F238E27FC236}">
              <a16:creationId xmlns:a16="http://schemas.microsoft.com/office/drawing/2014/main" id="{EAB42A55-D16F-418A-8649-E7B1644BC213}"/>
            </a:ext>
          </a:extLst>
        </xdr:cNvPr>
        <xdr:cNvSpPr/>
      </xdr:nvSpPr>
      <xdr:spPr>
        <a:xfrm>
          <a:off x="10639425" y="5461531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20</xdr:row>
      <xdr:rowOff>6352</xdr:rowOff>
    </xdr:from>
    <xdr:to>
      <xdr:col>6</xdr:col>
      <xdr:colOff>9525</xdr:colOff>
      <xdr:row>21</xdr:row>
      <xdr:rowOff>6352</xdr:rowOff>
    </xdr:to>
    <xdr:sp macro="" textlink="">
      <xdr:nvSpPr>
        <xdr:cNvPr id="36" name="Rectángulo: esquinas redondeadas 35">
          <a:extLst>
            <a:ext uri="{FF2B5EF4-FFF2-40B4-BE49-F238E27FC236}">
              <a16:creationId xmlns:a16="http://schemas.microsoft.com/office/drawing/2014/main" id="{957572EB-A284-4990-8530-89223184CD81}"/>
            </a:ext>
          </a:extLst>
        </xdr:cNvPr>
        <xdr:cNvSpPr/>
      </xdr:nvSpPr>
      <xdr:spPr>
        <a:xfrm>
          <a:off x="3629025" y="6188077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Tasa de variación de Recursos Educativos Digitales disponibles en la Plataforma Nueva Escuela Mexicana Digital.</a:t>
          </a:r>
        </a:p>
      </xdr:txBody>
    </xdr:sp>
    <xdr:clientData/>
  </xdr:twoCellAnchor>
  <xdr:twoCellAnchor>
    <xdr:from>
      <xdr:col>7</xdr:col>
      <xdr:colOff>9525</xdr:colOff>
      <xdr:row>19</xdr:row>
      <xdr:rowOff>63502</xdr:rowOff>
    </xdr:from>
    <xdr:to>
      <xdr:col>8</xdr:col>
      <xdr:colOff>0</xdr:colOff>
      <xdr:row>20</xdr:row>
      <xdr:rowOff>644527</xdr:rowOff>
    </xdr:to>
    <xdr:sp macro="" textlink="">
      <xdr:nvSpPr>
        <xdr:cNvPr id="37" name="Rectángulo: esquinas redondeadas 36">
          <a:extLst>
            <a:ext uri="{FF2B5EF4-FFF2-40B4-BE49-F238E27FC236}">
              <a16:creationId xmlns:a16="http://schemas.microsoft.com/office/drawing/2014/main" id="{97355CF6-0E02-4E09-B385-5C06179CB562}"/>
            </a:ext>
          </a:extLst>
        </xdr:cNvPr>
        <xdr:cNvSpPr/>
      </xdr:nvSpPr>
      <xdr:spPr>
        <a:xfrm>
          <a:off x="10639425" y="6178552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22</xdr:row>
      <xdr:rowOff>5823</xdr:rowOff>
    </xdr:from>
    <xdr:to>
      <xdr:col>6</xdr:col>
      <xdr:colOff>9525</xdr:colOff>
      <xdr:row>23</xdr:row>
      <xdr:rowOff>5823</xdr:rowOff>
    </xdr:to>
    <xdr:sp macro="" textlink="">
      <xdr:nvSpPr>
        <xdr:cNvPr id="38" name="Rectángulo: esquinas redondeadas 37">
          <a:extLst>
            <a:ext uri="{FF2B5EF4-FFF2-40B4-BE49-F238E27FC236}">
              <a16:creationId xmlns:a16="http://schemas.microsoft.com/office/drawing/2014/main" id="{0CBEF8A9-9868-402D-B582-462D416FE98E}"/>
            </a:ext>
          </a:extLst>
        </xdr:cNvPr>
        <xdr:cNvSpPr/>
      </xdr:nvSpPr>
      <xdr:spPr>
        <a:xfrm>
          <a:off x="3629025" y="6901923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cursos de capacitación ofertados para fortalecer el uso de las TICCAD en los procesos de enseñanza y aprendizaje.</a:t>
          </a:r>
        </a:p>
      </xdr:txBody>
    </xdr:sp>
    <xdr:clientData/>
  </xdr:twoCellAnchor>
  <xdr:twoCellAnchor>
    <xdr:from>
      <xdr:col>7</xdr:col>
      <xdr:colOff>9525</xdr:colOff>
      <xdr:row>21</xdr:row>
      <xdr:rowOff>66148</xdr:rowOff>
    </xdr:from>
    <xdr:to>
      <xdr:col>8</xdr:col>
      <xdr:colOff>0</xdr:colOff>
      <xdr:row>22</xdr:row>
      <xdr:rowOff>647173</xdr:rowOff>
    </xdr:to>
    <xdr:sp macro="" textlink="">
      <xdr:nvSpPr>
        <xdr:cNvPr id="39" name="Rectángulo: esquinas redondeadas 38">
          <a:extLst>
            <a:ext uri="{FF2B5EF4-FFF2-40B4-BE49-F238E27FC236}">
              <a16:creationId xmlns:a16="http://schemas.microsoft.com/office/drawing/2014/main" id="{4700ED54-194C-48F5-A1BA-FE0E75C88373}"/>
            </a:ext>
          </a:extLst>
        </xdr:cNvPr>
        <xdr:cNvSpPr/>
      </xdr:nvSpPr>
      <xdr:spPr>
        <a:xfrm>
          <a:off x="10639425" y="6895573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24</xdr:row>
      <xdr:rowOff>5294</xdr:rowOff>
    </xdr:from>
    <xdr:to>
      <xdr:col>6</xdr:col>
      <xdr:colOff>9525</xdr:colOff>
      <xdr:row>25</xdr:row>
      <xdr:rowOff>5294</xdr:rowOff>
    </xdr:to>
    <xdr:sp macro="" textlink="">
      <xdr:nvSpPr>
        <xdr:cNvPr id="40" name="Rectángulo: esquinas redondeadas 39">
          <a:extLst>
            <a:ext uri="{FF2B5EF4-FFF2-40B4-BE49-F238E27FC236}">
              <a16:creationId xmlns:a16="http://schemas.microsoft.com/office/drawing/2014/main" id="{1037751F-1A4A-464F-A154-3FCCE5F097FF}"/>
            </a:ext>
          </a:extLst>
        </xdr:cNvPr>
        <xdr:cNvSpPr/>
      </xdr:nvSpPr>
      <xdr:spPr>
        <a:xfrm>
          <a:off x="3629025" y="7615769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participantes que consideran que los cursos ofertados por la Plataforma Digital MéxicoX son útiles o muy útiles.</a:t>
          </a:r>
        </a:p>
      </xdr:txBody>
    </xdr:sp>
    <xdr:clientData/>
  </xdr:twoCellAnchor>
  <xdr:twoCellAnchor>
    <xdr:from>
      <xdr:col>7</xdr:col>
      <xdr:colOff>9525</xdr:colOff>
      <xdr:row>24</xdr:row>
      <xdr:rowOff>2119</xdr:rowOff>
    </xdr:from>
    <xdr:to>
      <xdr:col>8</xdr:col>
      <xdr:colOff>0</xdr:colOff>
      <xdr:row>25</xdr:row>
      <xdr:rowOff>2119</xdr:rowOff>
    </xdr:to>
    <xdr:sp macro="" textlink="">
      <xdr:nvSpPr>
        <xdr:cNvPr id="41" name="Rectángulo: esquinas redondeadas 40">
          <a:extLst>
            <a:ext uri="{FF2B5EF4-FFF2-40B4-BE49-F238E27FC236}">
              <a16:creationId xmlns:a16="http://schemas.microsoft.com/office/drawing/2014/main" id="{7BE55829-431E-4035-AEB8-A70CFEF45E81}"/>
            </a:ext>
          </a:extLst>
        </xdr:cNvPr>
        <xdr:cNvSpPr/>
      </xdr:nvSpPr>
      <xdr:spPr>
        <a:xfrm>
          <a:off x="10639425" y="7612594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26</xdr:row>
      <xdr:rowOff>4765</xdr:rowOff>
    </xdr:from>
    <xdr:to>
      <xdr:col>6</xdr:col>
      <xdr:colOff>9525</xdr:colOff>
      <xdr:row>27</xdr:row>
      <xdr:rowOff>4765</xdr:rowOff>
    </xdr:to>
    <xdr:sp macro="" textlink="">
      <xdr:nvSpPr>
        <xdr:cNvPr id="42" name="Rectángulo: esquinas redondeadas 41">
          <a:extLst>
            <a:ext uri="{FF2B5EF4-FFF2-40B4-BE49-F238E27FC236}">
              <a16:creationId xmlns:a16="http://schemas.microsoft.com/office/drawing/2014/main" id="{3AE6F0FF-A939-42BF-99AD-D53980326482}"/>
            </a:ext>
          </a:extLst>
        </xdr:cNvPr>
        <xdr:cNvSpPr/>
      </xdr:nvSpPr>
      <xdr:spPr>
        <a:xfrm>
          <a:off x="3629025" y="8329615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personas beneficiadas que terminaron satisfactoriamente un curso respecto al número total de inscritos.</a:t>
          </a:r>
        </a:p>
      </xdr:txBody>
    </xdr:sp>
    <xdr:clientData/>
  </xdr:twoCellAnchor>
  <xdr:twoCellAnchor>
    <xdr:from>
      <xdr:col>7</xdr:col>
      <xdr:colOff>9525</xdr:colOff>
      <xdr:row>26</xdr:row>
      <xdr:rowOff>4765</xdr:rowOff>
    </xdr:from>
    <xdr:to>
      <xdr:col>8</xdr:col>
      <xdr:colOff>0</xdr:colOff>
      <xdr:row>27</xdr:row>
      <xdr:rowOff>4765</xdr:rowOff>
    </xdr:to>
    <xdr:sp macro="" textlink="">
      <xdr:nvSpPr>
        <xdr:cNvPr id="43" name="Rectángulo: esquinas redondeadas 42">
          <a:extLst>
            <a:ext uri="{FF2B5EF4-FFF2-40B4-BE49-F238E27FC236}">
              <a16:creationId xmlns:a16="http://schemas.microsoft.com/office/drawing/2014/main" id="{FCD183C2-9D15-443F-A395-C1FECC2E162A}"/>
            </a:ext>
          </a:extLst>
        </xdr:cNvPr>
        <xdr:cNvSpPr/>
      </xdr:nvSpPr>
      <xdr:spPr>
        <a:xfrm>
          <a:off x="10639425" y="8329615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28</xdr:row>
      <xdr:rowOff>4236</xdr:rowOff>
    </xdr:from>
    <xdr:to>
      <xdr:col>6</xdr:col>
      <xdr:colOff>9525</xdr:colOff>
      <xdr:row>29</xdr:row>
      <xdr:rowOff>4236</xdr:rowOff>
    </xdr:to>
    <xdr:sp macro="" textlink="">
      <xdr:nvSpPr>
        <xdr:cNvPr id="44" name="Rectángulo: esquinas redondeadas 43">
          <a:extLst>
            <a:ext uri="{FF2B5EF4-FFF2-40B4-BE49-F238E27FC236}">
              <a16:creationId xmlns:a16="http://schemas.microsoft.com/office/drawing/2014/main" id="{15255644-5FF5-48AA-AFBB-31E80F7EC251}"/>
            </a:ext>
          </a:extLst>
        </xdr:cNvPr>
        <xdr:cNvSpPr/>
      </xdr:nvSpPr>
      <xdr:spPr>
        <a:xfrm>
          <a:off x="3629025" y="9043461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eventos para la construcción de una cultura digital para la alfabetización, inclusión y ciudadanía digitales realizados.</a:t>
          </a:r>
        </a:p>
      </xdr:txBody>
    </xdr:sp>
    <xdr:clientData/>
  </xdr:twoCellAnchor>
  <xdr:twoCellAnchor>
    <xdr:from>
      <xdr:col>7</xdr:col>
      <xdr:colOff>9525</xdr:colOff>
      <xdr:row>28</xdr:row>
      <xdr:rowOff>7411</xdr:rowOff>
    </xdr:from>
    <xdr:to>
      <xdr:col>8</xdr:col>
      <xdr:colOff>0</xdr:colOff>
      <xdr:row>29</xdr:row>
      <xdr:rowOff>7411</xdr:rowOff>
    </xdr:to>
    <xdr:sp macro="" textlink="">
      <xdr:nvSpPr>
        <xdr:cNvPr id="45" name="Rectángulo: esquinas redondeadas 44">
          <a:extLst>
            <a:ext uri="{FF2B5EF4-FFF2-40B4-BE49-F238E27FC236}">
              <a16:creationId xmlns:a16="http://schemas.microsoft.com/office/drawing/2014/main" id="{0D570D0B-5D2E-4AB3-8D2A-291648BB549C}"/>
            </a:ext>
          </a:extLst>
        </xdr:cNvPr>
        <xdr:cNvSpPr/>
      </xdr:nvSpPr>
      <xdr:spPr>
        <a:xfrm>
          <a:off x="10639425" y="9046636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30</xdr:row>
      <xdr:rowOff>3707</xdr:rowOff>
    </xdr:from>
    <xdr:to>
      <xdr:col>6</xdr:col>
      <xdr:colOff>9525</xdr:colOff>
      <xdr:row>31</xdr:row>
      <xdr:rowOff>3707</xdr:rowOff>
    </xdr:to>
    <xdr:sp macro="" textlink="">
      <xdr:nvSpPr>
        <xdr:cNvPr id="46" name="Rectángulo: esquinas redondeadas 45">
          <a:extLst>
            <a:ext uri="{FF2B5EF4-FFF2-40B4-BE49-F238E27FC236}">
              <a16:creationId xmlns:a16="http://schemas.microsoft.com/office/drawing/2014/main" id="{693EFA3A-0B25-436F-91C1-63E956D2C2E4}"/>
            </a:ext>
          </a:extLst>
        </xdr:cNvPr>
        <xdr:cNvSpPr/>
      </xdr:nvSpPr>
      <xdr:spPr>
        <a:xfrm>
          <a:off x="3629025" y="9757307"/>
          <a:ext cx="6953250" cy="647700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horas retransmitidas por el canal adyacente 14.2 (Ingenio TV) respecto de la señal vía satelital enviada desde el telepuerto de la Dirección General @prende.mx.</a:t>
          </a:r>
        </a:p>
      </xdr:txBody>
    </xdr:sp>
    <xdr:clientData/>
  </xdr:twoCellAnchor>
  <xdr:twoCellAnchor>
    <xdr:from>
      <xdr:col>7</xdr:col>
      <xdr:colOff>9525</xdr:colOff>
      <xdr:row>30</xdr:row>
      <xdr:rowOff>10057</xdr:rowOff>
    </xdr:from>
    <xdr:to>
      <xdr:col>8</xdr:col>
      <xdr:colOff>0</xdr:colOff>
      <xdr:row>31</xdr:row>
      <xdr:rowOff>10057</xdr:rowOff>
    </xdr:to>
    <xdr:sp macro="" textlink="">
      <xdr:nvSpPr>
        <xdr:cNvPr id="47" name="Rectángulo: esquinas redondeadas 46">
          <a:extLst>
            <a:ext uri="{FF2B5EF4-FFF2-40B4-BE49-F238E27FC236}">
              <a16:creationId xmlns:a16="http://schemas.microsoft.com/office/drawing/2014/main" id="{BF00D95A-BC7B-4EAF-84E6-44A8C1811D0E}"/>
            </a:ext>
          </a:extLst>
        </xdr:cNvPr>
        <xdr:cNvSpPr/>
      </xdr:nvSpPr>
      <xdr:spPr>
        <a:xfrm>
          <a:off x="10639425" y="9763657"/>
          <a:ext cx="2305050" cy="647700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Ingeniería y Operaciones</a:t>
          </a:r>
        </a:p>
      </xdr:txBody>
    </xdr:sp>
    <xdr:clientData/>
  </xdr:twoCellAnchor>
  <xdr:twoCellAnchor>
    <xdr:from>
      <xdr:col>5</xdr:col>
      <xdr:colOff>9525</xdr:colOff>
      <xdr:row>32</xdr:row>
      <xdr:rowOff>3178</xdr:rowOff>
    </xdr:from>
    <xdr:to>
      <xdr:col>6</xdr:col>
      <xdr:colOff>9525</xdr:colOff>
      <xdr:row>33</xdr:row>
      <xdr:rowOff>3178</xdr:rowOff>
    </xdr:to>
    <xdr:sp macro="" textlink="">
      <xdr:nvSpPr>
        <xdr:cNvPr id="48" name="Rectángulo: esquinas redondeadas 47">
          <a:extLst>
            <a:ext uri="{FF2B5EF4-FFF2-40B4-BE49-F238E27FC236}">
              <a16:creationId xmlns:a16="http://schemas.microsoft.com/office/drawing/2014/main" id="{B40B1806-1A8B-4D4C-963F-FF47D0E1A04E}"/>
            </a:ext>
          </a:extLst>
        </xdr:cNvPr>
        <xdr:cNvSpPr/>
      </xdr:nvSpPr>
      <xdr:spPr>
        <a:xfrm>
          <a:off x="3629025" y="10471153"/>
          <a:ext cx="6953250" cy="647700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servicios de mantenimiento realizados al equipo especializado para la producción y transmisión de la Red Edusat.</a:t>
          </a:r>
        </a:p>
      </xdr:txBody>
    </xdr:sp>
    <xdr:clientData/>
  </xdr:twoCellAnchor>
  <xdr:twoCellAnchor>
    <xdr:from>
      <xdr:col>7</xdr:col>
      <xdr:colOff>0</xdr:colOff>
      <xdr:row>32</xdr:row>
      <xdr:rowOff>12703</xdr:rowOff>
    </xdr:from>
    <xdr:to>
      <xdr:col>8</xdr:col>
      <xdr:colOff>0</xdr:colOff>
      <xdr:row>33</xdr:row>
      <xdr:rowOff>12703</xdr:rowOff>
    </xdr:to>
    <xdr:sp macro="" textlink="">
      <xdr:nvSpPr>
        <xdr:cNvPr id="49" name="Rectángulo: esquinas redondeadas 48">
          <a:extLst>
            <a:ext uri="{FF2B5EF4-FFF2-40B4-BE49-F238E27FC236}">
              <a16:creationId xmlns:a16="http://schemas.microsoft.com/office/drawing/2014/main" id="{DD647A4A-24CA-4D7B-8F65-7D3EF3CC8696}"/>
            </a:ext>
          </a:extLst>
        </xdr:cNvPr>
        <xdr:cNvSpPr/>
      </xdr:nvSpPr>
      <xdr:spPr>
        <a:xfrm>
          <a:off x="10629900" y="10480678"/>
          <a:ext cx="2314575" cy="647700"/>
        </a:xfrm>
        <a:prstGeom prst="roundRect">
          <a:avLst/>
        </a:prstGeom>
        <a:solidFill>
          <a:srgbClr val="DDC9A3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Ingeniería y Operaciones</a:t>
          </a:r>
        </a:p>
      </xdr:txBody>
    </xdr:sp>
    <xdr:clientData/>
  </xdr:twoCellAnchor>
  <xdr:twoCellAnchor>
    <xdr:from>
      <xdr:col>5</xdr:col>
      <xdr:colOff>9526</xdr:colOff>
      <xdr:row>34</xdr:row>
      <xdr:rowOff>2649</xdr:rowOff>
    </xdr:from>
    <xdr:to>
      <xdr:col>6</xdr:col>
      <xdr:colOff>9526</xdr:colOff>
      <xdr:row>35</xdr:row>
      <xdr:rowOff>2649</xdr:rowOff>
    </xdr:to>
    <xdr:sp macro="" textlink="">
      <xdr:nvSpPr>
        <xdr:cNvPr id="50" name="Rectángulo: esquinas redondeadas 49">
          <a:extLst>
            <a:ext uri="{FF2B5EF4-FFF2-40B4-BE49-F238E27FC236}">
              <a16:creationId xmlns:a16="http://schemas.microsoft.com/office/drawing/2014/main" id="{55D1E6FC-0848-452B-9F4B-6F959B559466}"/>
            </a:ext>
          </a:extLst>
        </xdr:cNvPr>
        <xdr:cNvSpPr/>
      </xdr:nvSpPr>
      <xdr:spPr>
        <a:xfrm>
          <a:off x="3629026" y="11184999"/>
          <a:ext cx="69532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horas de producción de contenidos educativos audiovisual realizadas.</a:t>
          </a:r>
        </a:p>
      </xdr:txBody>
    </xdr:sp>
    <xdr:clientData/>
  </xdr:twoCellAnchor>
  <xdr:twoCellAnchor>
    <xdr:from>
      <xdr:col>7</xdr:col>
      <xdr:colOff>9525</xdr:colOff>
      <xdr:row>34</xdr:row>
      <xdr:rowOff>15349</xdr:rowOff>
    </xdr:from>
    <xdr:to>
      <xdr:col>8</xdr:col>
      <xdr:colOff>0</xdr:colOff>
      <xdr:row>35</xdr:row>
      <xdr:rowOff>15349</xdr:rowOff>
    </xdr:to>
    <xdr:sp macro="" textlink="">
      <xdr:nvSpPr>
        <xdr:cNvPr id="51" name="Rectángulo: esquinas redondeadas 50">
          <a:extLst>
            <a:ext uri="{FF2B5EF4-FFF2-40B4-BE49-F238E27FC236}">
              <a16:creationId xmlns:a16="http://schemas.microsoft.com/office/drawing/2014/main" id="{1AD92C0D-1810-4AEC-A4B7-C222487FE583}"/>
            </a:ext>
          </a:extLst>
        </xdr:cNvPr>
        <xdr:cNvSpPr/>
      </xdr:nvSpPr>
      <xdr:spPr>
        <a:xfrm>
          <a:off x="10639425" y="11197699"/>
          <a:ext cx="23050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Montserrat" panose="00000500000000000000" pitchFamily="2" charset="0"/>
            </a:rPr>
            <a:t>Producción Audiovisual/Programación y Acervos</a:t>
          </a:r>
        </a:p>
      </xdr:txBody>
    </xdr:sp>
    <xdr:clientData/>
  </xdr:twoCellAnchor>
  <xdr:twoCellAnchor>
    <xdr:from>
      <xdr:col>5</xdr:col>
      <xdr:colOff>9525</xdr:colOff>
      <xdr:row>36</xdr:row>
      <xdr:rowOff>2120</xdr:rowOff>
    </xdr:from>
    <xdr:to>
      <xdr:col>6</xdr:col>
      <xdr:colOff>9525</xdr:colOff>
      <xdr:row>37</xdr:row>
      <xdr:rowOff>2120</xdr:rowOff>
    </xdr:to>
    <xdr:sp macro="" textlink="">
      <xdr:nvSpPr>
        <xdr:cNvPr id="52" name="Rectángulo: esquinas redondeadas 51">
          <a:extLst>
            <a:ext uri="{FF2B5EF4-FFF2-40B4-BE49-F238E27FC236}">
              <a16:creationId xmlns:a16="http://schemas.microsoft.com/office/drawing/2014/main" id="{77C3C6C9-F0FD-4E66-A4D1-24429F24D650}"/>
            </a:ext>
          </a:extLst>
        </xdr:cNvPr>
        <xdr:cNvSpPr/>
      </xdr:nvSpPr>
      <xdr:spPr>
        <a:xfrm>
          <a:off x="3629025" y="11898845"/>
          <a:ext cx="69532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Porcentaje de programas transmitidos con subtitulaje oculto o lenguaje de señas en cumplimiento a los Lineamientos Generales sobre la Defensoría de las Audiencias.</a:t>
          </a:r>
        </a:p>
      </xdr:txBody>
    </xdr:sp>
    <xdr:clientData/>
  </xdr:twoCellAnchor>
  <xdr:twoCellAnchor>
    <xdr:from>
      <xdr:col>7</xdr:col>
      <xdr:colOff>9525</xdr:colOff>
      <xdr:row>36</xdr:row>
      <xdr:rowOff>17995</xdr:rowOff>
    </xdr:from>
    <xdr:to>
      <xdr:col>8</xdr:col>
      <xdr:colOff>0</xdr:colOff>
      <xdr:row>37</xdr:row>
      <xdr:rowOff>17995</xdr:rowOff>
    </xdr:to>
    <xdr:sp macro="" textlink="">
      <xdr:nvSpPr>
        <xdr:cNvPr id="53" name="Rectángulo: esquinas redondeadas 52">
          <a:extLst>
            <a:ext uri="{FF2B5EF4-FFF2-40B4-BE49-F238E27FC236}">
              <a16:creationId xmlns:a16="http://schemas.microsoft.com/office/drawing/2014/main" id="{38EE5B41-2655-4915-BEC6-0DA769FB3FFE}"/>
            </a:ext>
          </a:extLst>
        </xdr:cNvPr>
        <xdr:cNvSpPr/>
      </xdr:nvSpPr>
      <xdr:spPr>
        <a:xfrm>
          <a:off x="10639425" y="11914720"/>
          <a:ext cx="2305050" cy="647700"/>
        </a:xfrm>
        <a:prstGeom prst="roundRect">
          <a:avLst/>
        </a:prstGeom>
        <a:solidFill>
          <a:srgbClr val="98989A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Montserrat" panose="00000500000000000000" pitchFamily="2" charset="0"/>
            </a:rPr>
            <a:t>Producción Audiovisual/Programación y Acervos</a:t>
          </a:r>
        </a:p>
      </xdr:txBody>
    </xdr:sp>
    <xdr:clientData/>
  </xdr:twoCellAnchor>
  <xdr:twoCellAnchor>
    <xdr:from>
      <xdr:col>5</xdr:col>
      <xdr:colOff>9525</xdr:colOff>
      <xdr:row>38</xdr:row>
      <xdr:rowOff>1591</xdr:rowOff>
    </xdr:from>
    <xdr:to>
      <xdr:col>6</xdr:col>
      <xdr:colOff>9525</xdr:colOff>
      <xdr:row>39</xdr:row>
      <xdr:rowOff>1591</xdr:rowOff>
    </xdr:to>
    <xdr:sp macro="" textlink="">
      <xdr:nvSpPr>
        <xdr:cNvPr id="54" name="Rectángulo: esquinas redondeadas 53">
          <a:extLst>
            <a:ext uri="{FF2B5EF4-FFF2-40B4-BE49-F238E27FC236}">
              <a16:creationId xmlns:a16="http://schemas.microsoft.com/office/drawing/2014/main" id="{2FC14545-B659-4240-A57B-BB37EA9A1131}"/>
            </a:ext>
          </a:extLst>
        </xdr:cNvPr>
        <xdr:cNvSpPr/>
      </xdr:nvSpPr>
      <xdr:spPr>
        <a:xfrm>
          <a:off x="3629025" y="12612691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050" b="1">
              <a:solidFill>
                <a:schemeClr val="bg1"/>
              </a:solidFill>
              <a:latin typeface="Montserrat" panose="00000500000000000000" pitchFamily="2" charset="0"/>
            </a:rPr>
            <a:t>Porcentaje de Recursos Educativos Digitales que se incorporan a la plataforma Nueva Escuela Mexicana Digital con temáticas que fortalezcan aprendizajes comunitarios y uso social de lenguas indígenas.</a:t>
          </a:r>
        </a:p>
      </xdr:txBody>
    </xdr:sp>
    <xdr:clientData/>
  </xdr:twoCellAnchor>
  <xdr:twoCellAnchor>
    <xdr:from>
      <xdr:col>7</xdr:col>
      <xdr:colOff>9525</xdr:colOff>
      <xdr:row>38</xdr:row>
      <xdr:rowOff>20641</xdr:rowOff>
    </xdr:from>
    <xdr:to>
      <xdr:col>8</xdr:col>
      <xdr:colOff>0</xdr:colOff>
      <xdr:row>39</xdr:row>
      <xdr:rowOff>20641</xdr:rowOff>
    </xdr:to>
    <xdr:sp macro="" textlink="">
      <xdr:nvSpPr>
        <xdr:cNvPr id="55" name="Rectángulo: esquinas redondeadas 54">
          <a:extLst>
            <a:ext uri="{FF2B5EF4-FFF2-40B4-BE49-F238E27FC236}">
              <a16:creationId xmlns:a16="http://schemas.microsoft.com/office/drawing/2014/main" id="{AC90E815-94CC-4A4A-8A5F-0BA30AB298C0}"/>
            </a:ext>
          </a:extLst>
        </xdr:cNvPr>
        <xdr:cNvSpPr/>
      </xdr:nvSpPr>
      <xdr:spPr>
        <a:xfrm>
          <a:off x="10639425" y="12631741"/>
          <a:ext cx="23050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40</xdr:row>
      <xdr:rowOff>1062</xdr:rowOff>
    </xdr:from>
    <xdr:to>
      <xdr:col>6</xdr:col>
      <xdr:colOff>9525</xdr:colOff>
      <xdr:row>41</xdr:row>
      <xdr:rowOff>1062</xdr:rowOff>
    </xdr:to>
    <xdr:sp macro="" textlink="">
      <xdr:nvSpPr>
        <xdr:cNvPr id="56" name="Rectángulo: esquinas redondeadas 55">
          <a:extLst>
            <a:ext uri="{FF2B5EF4-FFF2-40B4-BE49-F238E27FC236}">
              <a16:creationId xmlns:a16="http://schemas.microsoft.com/office/drawing/2014/main" id="{3ECA5D47-B7C0-437B-B135-DD8CA84AAA2B}"/>
            </a:ext>
          </a:extLst>
        </xdr:cNvPr>
        <xdr:cNvSpPr/>
      </xdr:nvSpPr>
      <xdr:spPr>
        <a:xfrm>
          <a:off x="3629025" y="13326537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050" b="1">
              <a:solidFill>
                <a:schemeClr val="bg1"/>
              </a:solidFill>
              <a:latin typeface="Montserrat" panose="00000500000000000000" pitchFamily="2" charset="0"/>
            </a:rPr>
            <a:t>Porcentaje de instituciones aliadas que colaboran en la implementación de cursos de capacitación que fortalezcan el uso de las TICCAD en los procesos de enseñanza y aprendizaje.</a:t>
          </a:r>
        </a:p>
      </xdr:txBody>
    </xdr:sp>
    <xdr:clientData/>
  </xdr:twoCellAnchor>
  <xdr:twoCellAnchor>
    <xdr:from>
      <xdr:col>7</xdr:col>
      <xdr:colOff>9525</xdr:colOff>
      <xdr:row>40</xdr:row>
      <xdr:rowOff>23287</xdr:rowOff>
    </xdr:from>
    <xdr:to>
      <xdr:col>8</xdr:col>
      <xdr:colOff>0</xdr:colOff>
      <xdr:row>41</xdr:row>
      <xdr:rowOff>13762</xdr:rowOff>
    </xdr:to>
    <xdr:sp macro="" textlink="">
      <xdr:nvSpPr>
        <xdr:cNvPr id="57" name="Rectángulo: esquinas redondeadas 56">
          <a:extLst>
            <a:ext uri="{FF2B5EF4-FFF2-40B4-BE49-F238E27FC236}">
              <a16:creationId xmlns:a16="http://schemas.microsoft.com/office/drawing/2014/main" id="{C603A120-D399-4D86-BA05-264EF0863C1C}"/>
            </a:ext>
          </a:extLst>
        </xdr:cNvPr>
        <xdr:cNvSpPr/>
      </xdr:nvSpPr>
      <xdr:spPr>
        <a:xfrm>
          <a:off x="10639425" y="13348762"/>
          <a:ext cx="2305050" cy="638175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9525</xdr:colOff>
      <xdr:row>42</xdr:row>
      <xdr:rowOff>533</xdr:rowOff>
    </xdr:from>
    <xdr:to>
      <xdr:col>6</xdr:col>
      <xdr:colOff>9525</xdr:colOff>
      <xdr:row>43</xdr:row>
      <xdr:rowOff>533</xdr:rowOff>
    </xdr:to>
    <xdr:sp macro="" textlink="">
      <xdr:nvSpPr>
        <xdr:cNvPr id="58" name="Rectángulo: esquinas redondeadas 57">
          <a:extLst>
            <a:ext uri="{FF2B5EF4-FFF2-40B4-BE49-F238E27FC236}">
              <a16:creationId xmlns:a16="http://schemas.microsoft.com/office/drawing/2014/main" id="{D641B2C2-0B36-4238-AA69-1E6D795CB797}"/>
            </a:ext>
          </a:extLst>
        </xdr:cNvPr>
        <xdr:cNvSpPr/>
      </xdr:nvSpPr>
      <xdr:spPr>
        <a:xfrm>
          <a:off x="3629025" y="14040383"/>
          <a:ext cx="6953250" cy="647700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Porcentaje de personas participantes en eventos de cultura digital.</a:t>
          </a:r>
        </a:p>
      </xdr:txBody>
    </xdr:sp>
    <xdr:clientData/>
  </xdr:twoCellAnchor>
  <xdr:twoCellAnchor>
    <xdr:from>
      <xdr:col>7</xdr:col>
      <xdr:colOff>9525</xdr:colOff>
      <xdr:row>42</xdr:row>
      <xdr:rowOff>16408</xdr:rowOff>
    </xdr:from>
    <xdr:to>
      <xdr:col>8</xdr:col>
      <xdr:colOff>0</xdr:colOff>
      <xdr:row>43</xdr:row>
      <xdr:rowOff>6883</xdr:rowOff>
    </xdr:to>
    <xdr:sp macro="" textlink="">
      <xdr:nvSpPr>
        <xdr:cNvPr id="59" name="Rectángulo: esquinas redondeadas 58">
          <a:extLst>
            <a:ext uri="{FF2B5EF4-FFF2-40B4-BE49-F238E27FC236}">
              <a16:creationId xmlns:a16="http://schemas.microsoft.com/office/drawing/2014/main" id="{9FAEE072-21B6-43EC-BED5-C6F8DF8BC9E6}"/>
            </a:ext>
          </a:extLst>
        </xdr:cNvPr>
        <xdr:cNvSpPr/>
      </xdr:nvSpPr>
      <xdr:spPr>
        <a:xfrm>
          <a:off x="10639425" y="14056258"/>
          <a:ext cx="2305050" cy="638175"/>
        </a:xfrm>
        <a:prstGeom prst="roundRect">
          <a:avLst/>
        </a:prstGeom>
        <a:solidFill>
          <a:srgbClr val="691C32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Montserrat" panose="00000500000000000000" pitchFamily="2" charset="0"/>
            </a:rPr>
            <a:t>Centro de Capacitación Televisiva y Audiovisual</a:t>
          </a:r>
        </a:p>
      </xdr:txBody>
    </xdr:sp>
    <xdr:clientData/>
  </xdr:twoCellAnchor>
  <xdr:twoCellAnchor>
    <xdr:from>
      <xdr:col>5</xdr:col>
      <xdr:colOff>0</xdr:colOff>
      <xdr:row>44</xdr:row>
      <xdr:rowOff>1</xdr:rowOff>
    </xdr:from>
    <xdr:to>
      <xdr:col>6</xdr:col>
      <xdr:colOff>0</xdr:colOff>
      <xdr:row>45</xdr:row>
      <xdr:rowOff>1</xdr:rowOff>
    </xdr:to>
    <xdr:sp macro="" textlink="">
      <xdr:nvSpPr>
        <xdr:cNvPr id="60" name="Rectángulo: esquinas redondeadas 59">
          <a:extLst>
            <a:ext uri="{FF2B5EF4-FFF2-40B4-BE49-F238E27FC236}">
              <a16:creationId xmlns:a16="http://schemas.microsoft.com/office/drawing/2014/main" id="{94ABA50D-AD15-4246-818B-DE501592521E}"/>
            </a:ext>
          </a:extLst>
        </xdr:cNvPr>
        <xdr:cNvSpPr/>
      </xdr:nvSpPr>
      <xdr:spPr>
        <a:xfrm>
          <a:off x="3619500" y="14754226"/>
          <a:ext cx="6953250" cy="647700"/>
        </a:xfrm>
        <a:prstGeom prst="roundRect">
          <a:avLst/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>
              <a:solidFill>
                <a:schemeClr val="tx1"/>
              </a:solidFill>
              <a:latin typeface="Montserrat" panose="00000500000000000000" pitchFamily="2" charset="0"/>
            </a:rPr>
            <a:t>Porcentaje de reportes validados del servicio de recepción y distribución de la señal de los canales de la Red Edusat.</a:t>
          </a:r>
        </a:p>
      </xdr:txBody>
    </xdr:sp>
    <xdr:clientData/>
  </xdr:twoCellAnchor>
  <xdr:twoCellAnchor>
    <xdr:from>
      <xdr:col>7</xdr:col>
      <xdr:colOff>9525</xdr:colOff>
      <xdr:row>44</xdr:row>
      <xdr:rowOff>9525</xdr:rowOff>
    </xdr:from>
    <xdr:to>
      <xdr:col>8</xdr:col>
      <xdr:colOff>0</xdr:colOff>
      <xdr:row>45</xdr:row>
      <xdr:rowOff>9525</xdr:rowOff>
    </xdr:to>
    <xdr:sp macro="" textlink="">
      <xdr:nvSpPr>
        <xdr:cNvPr id="61" name="Rectángulo: esquinas redondeadas 60">
          <a:extLst>
            <a:ext uri="{FF2B5EF4-FFF2-40B4-BE49-F238E27FC236}">
              <a16:creationId xmlns:a16="http://schemas.microsoft.com/office/drawing/2014/main" id="{BFDEFEE8-07B2-4F44-A45A-BB9DC1D0E8C1}"/>
            </a:ext>
          </a:extLst>
        </xdr:cNvPr>
        <xdr:cNvSpPr/>
      </xdr:nvSpPr>
      <xdr:spPr>
        <a:xfrm>
          <a:off x="10639425" y="14763750"/>
          <a:ext cx="2305050" cy="647700"/>
        </a:xfrm>
        <a:prstGeom prst="roundRect">
          <a:avLst/>
        </a:prstGeom>
        <a:solidFill>
          <a:srgbClr val="83C6BF"/>
        </a:solidFill>
        <a:ln>
          <a:noFill/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tx1"/>
              </a:solidFill>
              <a:latin typeface="Montserrat" panose="00000500000000000000" pitchFamily="2" charset="0"/>
            </a:rPr>
            <a:t>Proyectos de Renovación Tecnológica</a:t>
          </a:r>
        </a:p>
      </xdr:txBody>
    </xdr:sp>
    <xdr:clientData/>
  </xdr:twoCellAnchor>
  <xdr:twoCellAnchor>
    <xdr:from>
      <xdr:col>0</xdr:col>
      <xdr:colOff>552450</xdr:colOff>
      <xdr:row>8</xdr:row>
      <xdr:rowOff>600075</xdr:rowOff>
    </xdr:from>
    <xdr:to>
      <xdr:col>2</xdr:col>
      <xdr:colOff>647700</xdr:colOff>
      <xdr:row>12</xdr:row>
      <xdr:rowOff>9525</xdr:rowOff>
    </xdr:to>
    <xdr:sp macro="" textlink="">
      <xdr:nvSpPr>
        <xdr:cNvPr id="62" name="Flecha: a la derecha 61">
          <a:extLst>
            <a:ext uri="{FF2B5EF4-FFF2-40B4-BE49-F238E27FC236}">
              <a16:creationId xmlns:a16="http://schemas.microsoft.com/office/drawing/2014/main" id="{F1ABE01C-4977-4EEE-A7A0-6E4D45CA5171}"/>
            </a:ext>
          </a:extLst>
        </xdr:cNvPr>
        <xdr:cNvSpPr/>
      </xdr:nvSpPr>
      <xdr:spPr>
        <a:xfrm>
          <a:off x="552450" y="2495550"/>
          <a:ext cx="1619250" cy="838200"/>
        </a:xfrm>
        <a:prstGeom prst="rightArrow">
          <a:avLst/>
        </a:prstGeom>
        <a:solidFill>
          <a:srgbClr val="BC955C"/>
        </a:solidFill>
        <a:ln>
          <a:noFill/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/>
            <a:t>clik en el</a:t>
          </a:r>
          <a:r>
            <a:rPr lang="es-MX" sz="1200" b="1"/>
            <a:t> botón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17</xdr:row>
      <xdr:rowOff>314325</xdr:rowOff>
    </xdr:from>
    <xdr:to>
      <xdr:col>16</xdr:col>
      <xdr:colOff>1590675</xdr:colOff>
      <xdr:row>21</xdr:row>
      <xdr:rowOff>123825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D4A9B1-97C2-4EAD-BBE2-E9C59EF51B77}"/>
            </a:ext>
          </a:extLst>
        </xdr:cNvPr>
        <xdr:cNvSpPr/>
      </xdr:nvSpPr>
      <xdr:spPr>
        <a:xfrm>
          <a:off x="19078575" y="502920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8</xdr:col>
      <xdr:colOff>409574</xdr:colOff>
      <xdr:row>7</xdr:row>
      <xdr:rowOff>46546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697519B3-2FD1-4380-9216-85E7866CC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099" y="1541971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4</xdr:col>
      <xdr:colOff>342900</xdr:colOff>
      <xdr:row>6</xdr:row>
      <xdr:rowOff>57150</xdr:rowOff>
    </xdr:from>
    <xdr:to>
      <xdr:col>7</xdr:col>
      <xdr:colOff>574689</xdr:colOff>
      <xdr:row>8</xdr:row>
      <xdr:rowOff>152400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33C3A225-6AF1-4B04-8891-A1C17ED00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8425" y="1304925"/>
          <a:ext cx="2517789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34</xdr:row>
      <xdr:rowOff>0</xdr:rowOff>
    </xdr:from>
    <xdr:to>
      <xdr:col>16</xdr:col>
      <xdr:colOff>1571625</xdr:colOff>
      <xdr:row>38</xdr:row>
      <xdr:rowOff>104775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DCC80-F47F-4D06-8CDE-B8403212C658}"/>
            </a:ext>
          </a:extLst>
        </xdr:cNvPr>
        <xdr:cNvSpPr/>
      </xdr:nvSpPr>
      <xdr:spPr>
        <a:xfrm>
          <a:off x="19783425" y="996315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10</xdr:col>
      <xdr:colOff>438149</xdr:colOff>
      <xdr:row>6</xdr:row>
      <xdr:rowOff>246571</xdr:rowOff>
    </xdr:from>
    <xdr:ext cx="1669415" cy="414327"/>
    <xdr:pic>
      <xdr:nvPicPr>
        <xdr:cNvPr id="7" name="Imagen 6">
          <a:extLst>
            <a:ext uri="{FF2B5EF4-FFF2-40B4-BE49-F238E27FC236}">
              <a16:creationId xmlns:a16="http://schemas.microsoft.com/office/drawing/2014/main" id="{4B6A23B3-9185-406C-897B-0C275712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274" y="149434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6</xdr:col>
      <xdr:colOff>495300</xdr:colOff>
      <xdr:row>6</xdr:row>
      <xdr:rowOff>104775</xdr:rowOff>
    </xdr:from>
    <xdr:to>
      <xdr:col>9</xdr:col>
      <xdr:colOff>669939</xdr:colOff>
      <xdr:row>8</xdr:row>
      <xdr:rowOff>200025</xdr:rowOff>
    </xdr:to>
    <xdr:pic>
      <xdr:nvPicPr>
        <xdr:cNvPr id="8" name="Imagen 7" descr="Logotipo&#10;&#10;Descripción generada automáticamente">
          <a:extLst>
            <a:ext uri="{FF2B5EF4-FFF2-40B4-BE49-F238E27FC236}">
              <a16:creationId xmlns:a16="http://schemas.microsoft.com/office/drawing/2014/main" id="{4B2B0AF4-EAFF-41F2-9952-1781A5D4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1352550"/>
          <a:ext cx="2517789" cy="638175"/>
        </a:xfrm>
        <a:prstGeom prst="rect">
          <a:avLst/>
        </a:prstGeom>
      </xdr:spPr>
    </xdr:pic>
    <xdr:clientData/>
  </xdr:twoCellAnchor>
  <xdr:oneCellAnchor>
    <xdr:from>
      <xdr:col>10</xdr:col>
      <xdr:colOff>466724</xdr:colOff>
      <xdr:row>22</xdr:row>
      <xdr:rowOff>208471</xdr:rowOff>
    </xdr:from>
    <xdr:ext cx="1669415" cy="414327"/>
    <xdr:pic>
      <xdr:nvPicPr>
        <xdr:cNvPr id="9" name="Imagen 8">
          <a:extLst>
            <a:ext uri="{FF2B5EF4-FFF2-40B4-BE49-F238E27FC236}">
              <a16:creationId xmlns:a16="http://schemas.microsoft.com/office/drawing/2014/main" id="{4CA0EBCC-E967-4E7B-AEBF-C26692598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49" y="574249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6</xdr:col>
      <xdr:colOff>523875</xdr:colOff>
      <xdr:row>22</xdr:row>
      <xdr:rowOff>66675</xdr:rowOff>
    </xdr:from>
    <xdr:to>
      <xdr:col>9</xdr:col>
      <xdr:colOff>698514</xdr:colOff>
      <xdr:row>24</xdr:row>
      <xdr:rowOff>161926</xdr:rowOff>
    </xdr:to>
    <xdr:pic>
      <xdr:nvPicPr>
        <xdr:cNvPr id="10" name="Imagen 9" descr="Logotipo&#10;&#10;Descripción generada automáticamente">
          <a:extLst>
            <a:ext uri="{FF2B5EF4-FFF2-40B4-BE49-F238E27FC236}">
              <a16:creationId xmlns:a16="http://schemas.microsoft.com/office/drawing/2014/main" id="{45DE0539-EC3E-4BC3-AB26-B31781F9A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96800" y="5600700"/>
          <a:ext cx="2517789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409575</xdr:colOff>
      <xdr:row>5</xdr:row>
      <xdr:rowOff>52896</xdr:rowOff>
    </xdr:from>
    <xdr:ext cx="2490404" cy="509079"/>
    <xdr:pic>
      <xdr:nvPicPr>
        <xdr:cNvPr id="2" name="Imagen 1">
          <a:extLst>
            <a:ext uri="{FF2B5EF4-FFF2-40B4-BE49-F238E27FC236}">
              <a16:creationId xmlns:a16="http://schemas.microsoft.com/office/drawing/2014/main" id="{B9E4F36F-0710-48E8-9C23-43412317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1325" y="1005396"/>
          <a:ext cx="2490404" cy="509079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103696</xdr:rowOff>
    </xdr:from>
    <xdr:ext cx="1926590" cy="478155"/>
    <xdr:pic>
      <xdr:nvPicPr>
        <xdr:cNvPr id="3" name="Imagen 2">
          <a:extLst>
            <a:ext uri="{FF2B5EF4-FFF2-40B4-BE49-F238E27FC236}">
              <a16:creationId xmlns:a16="http://schemas.microsoft.com/office/drawing/2014/main" id="{27200F84-BA9F-4300-AB61-89F9E43DB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7575" y="1056196"/>
          <a:ext cx="1926590" cy="47815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646980</xdr:colOff>
      <xdr:row>14</xdr:row>
      <xdr:rowOff>71886</xdr:rowOff>
    </xdr:from>
    <xdr:to>
      <xdr:col>16</xdr:col>
      <xdr:colOff>250704</xdr:colOff>
      <xdr:row>17</xdr:row>
      <xdr:rowOff>165878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028CBA-0DDC-401C-92F9-9194C6ECE849}"/>
            </a:ext>
          </a:extLst>
        </xdr:cNvPr>
        <xdr:cNvSpPr/>
      </xdr:nvSpPr>
      <xdr:spPr>
        <a:xfrm>
          <a:off x="17162971" y="4439009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12</xdr:col>
      <xdr:colOff>155633</xdr:colOff>
      <xdr:row>4</xdr:row>
      <xdr:rowOff>116996</xdr:rowOff>
    </xdr:from>
    <xdr:ext cx="1669415" cy="414327"/>
    <xdr:pic>
      <xdr:nvPicPr>
        <xdr:cNvPr id="3" name="Imagen 2">
          <a:extLst>
            <a:ext uri="{FF2B5EF4-FFF2-40B4-BE49-F238E27FC236}">
              <a16:creationId xmlns:a16="http://schemas.microsoft.com/office/drawing/2014/main" id="{7F63F73D-851F-458D-9A52-B19A6C502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4171" y="1042538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8</xdr:col>
      <xdr:colOff>323490</xdr:colOff>
      <xdr:row>3</xdr:row>
      <xdr:rowOff>125263</xdr:rowOff>
    </xdr:from>
    <xdr:to>
      <xdr:col>11</xdr:col>
      <xdr:colOff>415100</xdr:colOff>
      <xdr:row>5</xdr:row>
      <xdr:rowOff>215302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E0FF154B-EEA1-460A-8C41-178B1213E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87122" y="799202"/>
          <a:ext cx="2517789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17</xdr:row>
      <xdr:rowOff>447675</xdr:rowOff>
    </xdr:from>
    <xdr:to>
      <xdr:col>16</xdr:col>
      <xdr:colOff>1619250</xdr:colOff>
      <xdr:row>21</xdr:row>
      <xdr:rowOff>95250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D1B30F-08D8-4C73-A0C7-72C0328A3CDC}"/>
            </a:ext>
          </a:extLst>
        </xdr:cNvPr>
        <xdr:cNvSpPr/>
      </xdr:nvSpPr>
      <xdr:spPr>
        <a:xfrm>
          <a:off x="18145125" y="581977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11</xdr:col>
      <xdr:colOff>238124</xdr:colOff>
      <xdr:row>6</xdr:row>
      <xdr:rowOff>160846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56D501D7-6023-42CA-986F-064E9390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6124" y="1408621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7</xdr:col>
      <xdr:colOff>266700</xdr:colOff>
      <xdr:row>6</xdr:row>
      <xdr:rowOff>38100</xdr:rowOff>
    </xdr:from>
    <xdr:to>
      <xdr:col>10</xdr:col>
      <xdr:colOff>612789</xdr:colOff>
      <xdr:row>8</xdr:row>
      <xdr:rowOff>133350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A5353442-A265-4FAE-A16A-935E3DEF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49100" y="1285875"/>
          <a:ext cx="2517789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15</xdr:row>
      <xdr:rowOff>542925</xdr:rowOff>
    </xdr:from>
    <xdr:to>
      <xdr:col>16</xdr:col>
      <xdr:colOff>1638300</xdr:colOff>
      <xdr:row>20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EF52D-8B6A-49D7-BA69-3C6B7CD79A83}"/>
            </a:ext>
          </a:extLst>
        </xdr:cNvPr>
        <xdr:cNvSpPr/>
      </xdr:nvSpPr>
      <xdr:spPr>
        <a:xfrm>
          <a:off x="18888075" y="513397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14</xdr:col>
      <xdr:colOff>123824</xdr:colOff>
      <xdr:row>7</xdr:row>
      <xdr:rowOff>37021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3373613F-606D-471D-949D-FFBB9341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5024" y="153244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10</xdr:col>
      <xdr:colOff>257175</xdr:colOff>
      <xdr:row>6</xdr:row>
      <xdr:rowOff>161925</xdr:rowOff>
    </xdr:from>
    <xdr:to>
      <xdr:col>13</xdr:col>
      <xdr:colOff>374664</xdr:colOff>
      <xdr:row>8</xdr:row>
      <xdr:rowOff>257175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9CE3AB35-52B5-4BCD-B73C-EA6036C04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77975" y="1409700"/>
          <a:ext cx="2517789" cy="638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18</xdr:row>
      <xdr:rowOff>19050</xdr:rowOff>
    </xdr:from>
    <xdr:to>
      <xdr:col>17</xdr:col>
      <xdr:colOff>0</xdr:colOff>
      <xdr:row>22</xdr:row>
      <xdr:rowOff>123825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94D0F-652B-46F1-B5DC-44E26237F7A4}"/>
            </a:ext>
          </a:extLst>
        </xdr:cNvPr>
        <xdr:cNvSpPr/>
      </xdr:nvSpPr>
      <xdr:spPr>
        <a:xfrm>
          <a:off x="19364325" y="514350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14</xdr:col>
      <xdr:colOff>419099</xdr:colOff>
      <xdr:row>6</xdr:row>
      <xdr:rowOff>198946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F5563802-6446-4DC3-A3DB-B339D9CA4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5599" y="1446721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10</xdr:col>
      <xdr:colOff>438150</xdr:colOff>
      <xdr:row>6</xdr:row>
      <xdr:rowOff>57150</xdr:rowOff>
    </xdr:from>
    <xdr:to>
      <xdr:col>13</xdr:col>
      <xdr:colOff>641364</xdr:colOff>
      <xdr:row>8</xdr:row>
      <xdr:rowOff>152400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0FE63B43-F07F-4630-9C5F-AE502F5CD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68550" y="1304925"/>
          <a:ext cx="2517789" cy="638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16</xdr:row>
      <xdr:rowOff>438150</xdr:rowOff>
    </xdr:from>
    <xdr:to>
      <xdr:col>16</xdr:col>
      <xdr:colOff>1628775</xdr:colOff>
      <xdr:row>21</xdr:row>
      <xdr:rowOff>57150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9B865-D920-4A79-9709-3F15F0F3F14A}"/>
            </a:ext>
          </a:extLst>
        </xdr:cNvPr>
        <xdr:cNvSpPr/>
      </xdr:nvSpPr>
      <xdr:spPr>
        <a:xfrm>
          <a:off x="18811875" y="510540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12</xdr:col>
      <xdr:colOff>685799</xdr:colOff>
      <xdr:row>7</xdr:row>
      <xdr:rowOff>8446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29D567C2-1869-49D2-8F39-1A4888C8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2524" y="1503871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8</xdr:col>
      <xdr:colOff>666750</xdr:colOff>
      <xdr:row>6</xdr:row>
      <xdr:rowOff>76200</xdr:rowOff>
    </xdr:from>
    <xdr:to>
      <xdr:col>12</xdr:col>
      <xdr:colOff>136539</xdr:colOff>
      <xdr:row>8</xdr:row>
      <xdr:rowOff>171450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C003E0BA-A9FF-41E1-A01F-C5AEC07C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5475" y="1323975"/>
          <a:ext cx="2517789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495299</xdr:colOff>
      <xdr:row>6</xdr:row>
      <xdr:rowOff>56071</xdr:rowOff>
    </xdr:from>
    <xdr:ext cx="1669415" cy="414327"/>
    <xdr:pic>
      <xdr:nvPicPr>
        <xdr:cNvPr id="4" name="Imagen 3">
          <a:extLst>
            <a:ext uri="{FF2B5EF4-FFF2-40B4-BE49-F238E27FC236}">
              <a16:creationId xmlns:a16="http://schemas.microsoft.com/office/drawing/2014/main" id="{EE6507CE-1458-4130-8BE4-F57BD17C3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6799" y="1303846"/>
          <a:ext cx="1669415" cy="414327"/>
        </a:xfrm>
        <a:prstGeom prst="rect">
          <a:avLst/>
        </a:prstGeom>
      </xdr:spPr>
    </xdr:pic>
    <xdr:clientData/>
  </xdr:oneCellAnchor>
  <xdr:twoCellAnchor>
    <xdr:from>
      <xdr:col>16</xdr:col>
      <xdr:colOff>47625</xdr:colOff>
      <xdr:row>31</xdr:row>
      <xdr:rowOff>533400</xdr:rowOff>
    </xdr:from>
    <xdr:to>
      <xdr:col>16</xdr:col>
      <xdr:colOff>1619250</xdr:colOff>
      <xdr:row>36</xdr:row>
      <xdr:rowOff>66675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CAEAF3-0EE4-4C42-A0B5-CE97E750C076}"/>
            </a:ext>
          </a:extLst>
        </xdr:cNvPr>
        <xdr:cNvSpPr/>
      </xdr:nvSpPr>
      <xdr:spPr>
        <a:xfrm>
          <a:off x="18945225" y="941070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8</xdr:col>
      <xdr:colOff>581025</xdr:colOff>
      <xdr:row>5</xdr:row>
      <xdr:rowOff>190500</xdr:rowOff>
    </xdr:from>
    <xdr:to>
      <xdr:col>12</xdr:col>
      <xdr:colOff>12714</xdr:colOff>
      <xdr:row>7</xdr:row>
      <xdr:rowOff>285750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EC08B4C-8CA9-4338-83B7-AFE9EC428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06425" y="1143000"/>
          <a:ext cx="2517789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E7004AB-ECC7-4F19-86AC-8B57E786CD92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299B9187-FDE8-46D9-BB88-30CA99CBBA08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B53B7522-119B-4324-B4C7-31CEAC34A49E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6456964-6836-49F7-A2D4-B323B858BDB4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795BB89-C60A-45AB-A459-C5840B8AEB3A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BDE3615C-8958-411C-9979-33CD9E7634A8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5725900F-1EB6-4544-9E4C-954F960B1A4A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511EAA3C-FB57-4B3E-BD7A-E6BFF4AB234C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A25D8853-1F89-4316-B043-0D3AECF3A0FF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09872FB-9E74-41A0-ACA4-608EF1B8CCF4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15C37B3B-8267-4513-BA9E-D7359CA31FDF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9372B571-E648-476A-B12E-A622DD4898F5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8E19633-17EE-4FEE-B4F3-E9CC765ED891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4C2A3CCD-D114-493B-A163-5C2034ADE77E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E73FDFA4-C793-4694-95C0-439B5931C5E5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9A51E9-AFA8-4443-9137-9F11B202BB47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C6BAA046-D6D5-4DD7-8EC0-520039C4E514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87AD9DB5-855E-453D-B9F9-DBCD2B631688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B467073-8EED-45CD-BD59-E38C0923440F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ABC60B12-A4C3-41E3-B951-386D914143C9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1401D206-14D6-4DBA-B977-F7CEC30808FD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66B9FF25-EE88-43A2-A951-A919B97A308D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AE389833-B2CC-4F7E-98C1-B8586424B449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1AEFFC69-0E56-4232-9367-BB502830CEFB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6CDEC2C8-2E11-4FFD-BFD8-27AA84B7A183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A5261EC0-6E14-4C95-BE56-0E65C9CE8317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D1B3A57-DC2A-4AC5-B67E-EDD1FE044695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E6E868E3-6148-486B-B230-C14B8565563F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E1018DE7-0EE4-44D4-AE94-7308B0E375F9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EC73D477-46D7-4FD9-BE74-851118CB701B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692190C7-96B0-49E5-85D1-05821AB52D0F}"/>
            </a:ext>
          </a:extLst>
        </xdr:cNvPr>
        <xdr:cNvSpPr txBox="1"/>
      </xdr:nvSpPr>
      <xdr:spPr>
        <a:xfrm>
          <a:off x="3914775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62</xdr:row>
      <xdr:rowOff>0</xdr:rowOff>
    </xdr:from>
    <xdr:ext cx="209550" cy="285750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75C2FD1E-8FEA-4A2C-A572-BAB288FE40DF}"/>
            </a:ext>
          </a:extLst>
        </xdr:cNvPr>
        <xdr:cNvSpPr txBox="1"/>
      </xdr:nvSpPr>
      <xdr:spPr>
        <a:xfrm>
          <a:off x="4133850" y="10201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B79C52D-CB19-4FB2-B362-D65F9C3DE55F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96EC4DBD-B9AD-44BD-BE68-AF8191970AB5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46C80DA1-E620-47A1-B2EF-E78FBF37A73E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A29426E9-FFBC-4276-8C2F-A091437CF302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7C685F7C-27BF-48BF-9754-CC08E78F456C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1743DD8-2C0E-469D-8D77-E07315B1390A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A1BA039D-AEED-4D41-BF06-802F260A2AF8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9D0BFD59-B388-4C21-B1B2-AD7778C6F88F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715D197B-9F7E-4BC7-8816-8D3E219A60F3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09F4DE6-AE13-4621-AB44-B439D4A59720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4B865100-F5FD-4B5E-A510-06123FEDCE3C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3882396E-0EFB-4E70-91C9-C922320BC334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A2EF3831-A0EE-4FC0-B5BA-1AA05355CE8E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5D7E6A7A-CE0F-4F38-BD6F-EAC14434C9DC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F0F1BA93-6809-4663-A5AF-4B7EA0BF6BA9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DDB8BA45-54A7-4BE7-B1F1-BAE0E8468652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4B0D97A3-9992-4202-81ED-9515CBD66CA5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9C082F4A-073F-4407-9B4E-6A4F94788B59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7A0CA97C-2DA5-4233-83D4-D45CA7481F75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CDAE0421-1CAE-4E89-8E97-2BBCA4D34835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34322C34-9AC8-4DEC-8909-6AD2366E12BB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8782154C-6E89-4DCA-875D-777CDDB9CE65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AD62BDA2-A075-46A6-8576-D62C765C2391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3C49FCA6-3AC3-4D57-B1FC-0479520624B2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05A724E4-0DA1-4739-BE42-4599A7E3B4BA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1BE43666-EA13-4827-A124-E9C38AFD8F57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96AA1D2B-D748-4D5D-8725-421AD4F9871A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65E28310-4C3C-40D4-9E80-B386CF13A401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756232E7-DA0F-4EAC-AB8A-FEDEA7CCC7AE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EC0ABD26-A983-48C8-9305-C7289A4A3C1A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C0A23159-8F39-4B4D-B82D-144700FBA07E}"/>
            </a:ext>
          </a:extLst>
        </xdr:cNvPr>
        <xdr:cNvSpPr txBox="1"/>
      </xdr:nvSpPr>
      <xdr:spPr>
        <a:xfrm>
          <a:off x="3914775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20</xdr:col>
      <xdr:colOff>0</xdr:colOff>
      <xdr:row>63</xdr:row>
      <xdr:rowOff>0</xdr:rowOff>
    </xdr:from>
    <xdr:ext cx="209550" cy="28575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8C859C3E-5EAC-463F-81E2-611D87010EBE}"/>
            </a:ext>
          </a:extLst>
        </xdr:cNvPr>
        <xdr:cNvSpPr txBox="1"/>
      </xdr:nvSpPr>
      <xdr:spPr>
        <a:xfrm>
          <a:off x="4133850" y="10363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>
    <xdr:from>
      <xdr:col>15</xdr:col>
      <xdr:colOff>752475</xdr:colOff>
      <xdr:row>28</xdr:row>
      <xdr:rowOff>76200</xdr:rowOff>
    </xdr:from>
    <xdr:to>
      <xdr:col>17</xdr:col>
      <xdr:colOff>276225</xdr:colOff>
      <xdr:row>33</xdr:row>
      <xdr:rowOff>85725</xdr:rowOff>
    </xdr:to>
    <xdr:sp macro="" textlink="">
      <xdr:nvSpPr>
        <xdr:cNvPr id="66" name="Rectángulo: esquinas redondeadas 6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7C8BC2-751D-47B2-9BAA-BEDA7FD15D67}"/>
            </a:ext>
          </a:extLst>
        </xdr:cNvPr>
        <xdr:cNvSpPr/>
      </xdr:nvSpPr>
      <xdr:spPr>
        <a:xfrm>
          <a:off x="17878425" y="874395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12</xdr:col>
      <xdr:colOff>409574</xdr:colOff>
      <xdr:row>1</xdr:row>
      <xdr:rowOff>275146</xdr:rowOff>
    </xdr:from>
    <xdr:ext cx="1669415" cy="414327"/>
    <xdr:pic>
      <xdr:nvPicPr>
        <xdr:cNvPr id="67" name="Imagen 66">
          <a:extLst>
            <a:ext uri="{FF2B5EF4-FFF2-40B4-BE49-F238E27FC236}">
              <a16:creationId xmlns:a16="http://schemas.microsoft.com/office/drawing/2014/main" id="{730A3216-DD92-4847-B470-DF1800021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349" y="46564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8</xdr:col>
      <xdr:colOff>800100</xdr:colOff>
      <xdr:row>1</xdr:row>
      <xdr:rowOff>114300</xdr:rowOff>
    </xdr:from>
    <xdr:to>
      <xdr:col>11</xdr:col>
      <xdr:colOff>774714</xdr:colOff>
      <xdr:row>3</xdr:row>
      <xdr:rowOff>209550</xdr:rowOff>
    </xdr:to>
    <xdr:pic>
      <xdr:nvPicPr>
        <xdr:cNvPr id="68" name="Imagen 67" descr="Logotipo&#10;&#10;Descripción generada automáticamente">
          <a:extLst>
            <a:ext uri="{FF2B5EF4-FFF2-40B4-BE49-F238E27FC236}">
              <a16:creationId xmlns:a16="http://schemas.microsoft.com/office/drawing/2014/main" id="{1CAE0DA1-2E00-41F6-B2AD-F92BFFD6B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1975" y="304800"/>
          <a:ext cx="2517789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809625</xdr:colOff>
      <xdr:row>18</xdr:row>
      <xdr:rowOff>409575</xdr:rowOff>
    </xdr:from>
    <xdr:to>
      <xdr:col>19</xdr:col>
      <xdr:colOff>152400</xdr:colOff>
      <xdr:row>22</xdr:row>
      <xdr:rowOff>180975</xdr:rowOff>
    </xdr:to>
    <xdr:sp macro="" textlink="">
      <xdr:nvSpPr>
        <xdr:cNvPr id="5" name="Rectángulo: esquinas redondeada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3395D8-7A40-4BF9-88C6-5D732E091590}"/>
            </a:ext>
          </a:extLst>
        </xdr:cNvPr>
        <xdr:cNvSpPr/>
      </xdr:nvSpPr>
      <xdr:spPr>
        <a:xfrm>
          <a:off x="18288000" y="1336357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14</xdr:col>
      <xdr:colOff>485774</xdr:colOff>
      <xdr:row>7</xdr:row>
      <xdr:rowOff>132271</xdr:rowOff>
    </xdr:from>
    <xdr:ext cx="1669415" cy="414327"/>
    <xdr:pic>
      <xdr:nvPicPr>
        <xdr:cNvPr id="2" name="Imagen 1">
          <a:extLst>
            <a:ext uri="{FF2B5EF4-FFF2-40B4-BE49-F238E27FC236}">
              <a16:creationId xmlns:a16="http://schemas.microsoft.com/office/drawing/2014/main" id="{F48D524D-B0DB-41DE-8F0A-F83A022A3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6674" y="157054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11</xdr:col>
      <xdr:colOff>76200</xdr:colOff>
      <xdr:row>6</xdr:row>
      <xdr:rowOff>247650</xdr:rowOff>
    </xdr:from>
    <xdr:to>
      <xdr:col>13</xdr:col>
      <xdr:colOff>822339</xdr:colOff>
      <xdr:row>9</xdr:row>
      <xdr:rowOff>47625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368EC087-163F-4B64-B062-47FE88FE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39625" y="1390650"/>
          <a:ext cx="2517789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18</xdr:row>
      <xdr:rowOff>323850</xdr:rowOff>
    </xdr:from>
    <xdr:to>
      <xdr:col>16</xdr:col>
      <xdr:colOff>1657350</xdr:colOff>
      <xdr:row>21</xdr:row>
      <xdr:rowOff>161925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274B97-D4B5-42AC-9241-D51C61B6F72E}"/>
            </a:ext>
          </a:extLst>
        </xdr:cNvPr>
        <xdr:cNvSpPr/>
      </xdr:nvSpPr>
      <xdr:spPr>
        <a:xfrm>
          <a:off x="19259550" y="526732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12</xdr:col>
      <xdr:colOff>390524</xdr:colOff>
      <xdr:row>6</xdr:row>
      <xdr:rowOff>37021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387CBEED-3D29-41EB-8C0A-9F47BF00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0149" y="128479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8</xdr:col>
      <xdr:colOff>447675</xdr:colOff>
      <xdr:row>5</xdr:row>
      <xdr:rowOff>152400</xdr:rowOff>
    </xdr:from>
    <xdr:to>
      <xdr:col>11</xdr:col>
      <xdr:colOff>622314</xdr:colOff>
      <xdr:row>7</xdr:row>
      <xdr:rowOff>247650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0E4D4CAB-BBEC-4BE3-AFCA-311DB1C9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73100" y="1104900"/>
          <a:ext cx="2517789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0</xdr:rowOff>
    </xdr:from>
    <xdr:to>
      <xdr:col>16</xdr:col>
      <xdr:colOff>1571625</xdr:colOff>
      <xdr:row>20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1A08F-129E-464E-864F-51EEF5966161}"/>
            </a:ext>
          </a:extLst>
        </xdr:cNvPr>
        <xdr:cNvSpPr/>
      </xdr:nvSpPr>
      <xdr:spPr>
        <a:xfrm>
          <a:off x="19202400" y="5067300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13</xdr:col>
      <xdr:colOff>142874</xdr:colOff>
      <xdr:row>6</xdr:row>
      <xdr:rowOff>189421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AFDF7CE0-7A84-4854-84AF-801CDD532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3549" y="143719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9</xdr:col>
      <xdr:colOff>628650</xdr:colOff>
      <xdr:row>6</xdr:row>
      <xdr:rowOff>76200</xdr:rowOff>
    </xdr:from>
    <xdr:to>
      <xdr:col>12</xdr:col>
      <xdr:colOff>774714</xdr:colOff>
      <xdr:row>8</xdr:row>
      <xdr:rowOff>171450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6CF8652C-7999-4108-90A2-682BF954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97025" y="1323975"/>
          <a:ext cx="2517789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16</xdr:row>
      <xdr:rowOff>0</xdr:rowOff>
    </xdr:from>
    <xdr:to>
      <xdr:col>15</xdr:col>
      <xdr:colOff>1571625</xdr:colOff>
      <xdr:row>19</xdr:row>
      <xdr:rowOff>180975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A1824-116B-4B09-BCF6-25BF5F3447C7}"/>
            </a:ext>
          </a:extLst>
        </xdr:cNvPr>
        <xdr:cNvSpPr/>
      </xdr:nvSpPr>
      <xdr:spPr>
        <a:xfrm>
          <a:off x="19288125" y="503872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12</xdr:col>
      <xdr:colOff>295274</xdr:colOff>
      <xdr:row>4</xdr:row>
      <xdr:rowOff>227521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7A4FDC36-75B7-4C09-9F12-83652338F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499" y="109429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8</xdr:col>
      <xdr:colOff>742950</xdr:colOff>
      <xdr:row>4</xdr:row>
      <xdr:rowOff>85725</xdr:rowOff>
    </xdr:from>
    <xdr:to>
      <xdr:col>11</xdr:col>
      <xdr:colOff>631839</xdr:colOff>
      <xdr:row>6</xdr:row>
      <xdr:rowOff>180975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FF3C7EB2-2B99-4B5E-B662-50B9E3904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96975" y="952500"/>
          <a:ext cx="2517789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18</xdr:row>
      <xdr:rowOff>295275</xdr:rowOff>
    </xdr:from>
    <xdr:to>
      <xdr:col>16</xdr:col>
      <xdr:colOff>1638300</xdr:colOff>
      <xdr:row>22</xdr:row>
      <xdr:rowOff>104775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DE713-85FB-4793-8743-52C1D50F76A2}"/>
            </a:ext>
          </a:extLst>
        </xdr:cNvPr>
        <xdr:cNvSpPr/>
      </xdr:nvSpPr>
      <xdr:spPr>
        <a:xfrm>
          <a:off x="19250025" y="532447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11</xdr:col>
      <xdr:colOff>590549</xdr:colOff>
      <xdr:row>7</xdr:row>
      <xdr:rowOff>65596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A0233A0F-6036-4886-9E95-2BF2005B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3899" y="1561021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7</xdr:col>
      <xdr:colOff>561975</xdr:colOff>
      <xdr:row>6</xdr:row>
      <xdr:rowOff>171450</xdr:rowOff>
    </xdr:from>
    <xdr:to>
      <xdr:col>11</xdr:col>
      <xdr:colOff>31764</xdr:colOff>
      <xdr:row>8</xdr:row>
      <xdr:rowOff>266700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90F23FCA-2FF0-4450-9E05-0E3FD821A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87325" y="1419225"/>
          <a:ext cx="2517789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19</xdr:row>
      <xdr:rowOff>133350</xdr:rowOff>
    </xdr:from>
    <xdr:to>
      <xdr:col>16</xdr:col>
      <xdr:colOff>1666875</xdr:colOff>
      <xdr:row>24</xdr:row>
      <xdr:rowOff>47625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82A9D-B0E3-48A0-9B42-82B8955506FB}"/>
            </a:ext>
          </a:extLst>
        </xdr:cNvPr>
        <xdr:cNvSpPr/>
      </xdr:nvSpPr>
      <xdr:spPr>
        <a:xfrm>
          <a:off x="18983325" y="5514975"/>
          <a:ext cx="1571625" cy="866775"/>
        </a:xfrm>
        <a:prstGeom prst="roundRect">
          <a:avLst/>
        </a:prstGeom>
        <a:solidFill>
          <a:srgbClr val="235B4E"/>
        </a:solidFill>
        <a:ln>
          <a:noFill/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clik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v</a:t>
          </a:r>
          <a:r>
            <a:rPr lang="es-MX" sz="1200" b="1">
              <a:solidFill>
                <a:schemeClr val="bg1"/>
              </a:solidFill>
              <a:latin typeface="Montserrat" panose="00000500000000000000" pitchFamily="2" charset="0"/>
            </a:rPr>
            <a:t>olver a</a:t>
          </a:r>
          <a:r>
            <a:rPr lang="es-MX" sz="1200" b="1" baseline="0">
              <a:solidFill>
                <a:schemeClr val="bg1"/>
              </a:solidFill>
              <a:latin typeface="Montserrat" panose="00000500000000000000" pitchFamily="2" charset="0"/>
            </a:rPr>
            <a:t> resumen</a:t>
          </a:r>
          <a:endParaRPr lang="es-MX" sz="12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twoCellAnchor>
  <xdr:oneCellAnchor>
    <xdr:from>
      <xdr:col>14</xdr:col>
      <xdr:colOff>314324</xdr:colOff>
      <xdr:row>7</xdr:row>
      <xdr:rowOff>151321</xdr:rowOff>
    </xdr:from>
    <xdr:ext cx="1669415" cy="414327"/>
    <xdr:pic>
      <xdr:nvPicPr>
        <xdr:cNvPr id="5" name="Imagen 4">
          <a:extLst>
            <a:ext uri="{FF2B5EF4-FFF2-40B4-BE49-F238E27FC236}">
              <a16:creationId xmlns:a16="http://schemas.microsoft.com/office/drawing/2014/main" id="{7F232473-BBB8-4F05-87A1-31AF54A4D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9349" y="1741996"/>
          <a:ext cx="1669415" cy="414327"/>
        </a:xfrm>
        <a:prstGeom prst="rect">
          <a:avLst/>
        </a:prstGeom>
      </xdr:spPr>
    </xdr:pic>
    <xdr:clientData/>
  </xdr:oneCellAnchor>
  <xdr:twoCellAnchor editAs="oneCell">
    <xdr:from>
      <xdr:col>10</xdr:col>
      <xdr:colOff>333375</xdr:colOff>
      <xdr:row>6</xdr:row>
      <xdr:rowOff>257175</xdr:rowOff>
    </xdr:from>
    <xdr:to>
      <xdr:col>13</xdr:col>
      <xdr:colOff>536589</xdr:colOff>
      <xdr:row>9</xdr:row>
      <xdr:rowOff>47625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055E79B3-69AF-49A4-8B84-0BDD4E33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92300" y="1562100"/>
          <a:ext cx="251778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EB99-5DD3-458A-AAC7-344A424C2FDB}">
  <sheetPr>
    <tabColor theme="4" tint="0.59999389629810485"/>
    <pageSetUpPr fitToPage="1"/>
  </sheetPr>
  <dimension ref="A3:N47"/>
  <sheetViews>
    <sheetView showGridLines="0" tabSelected="1" topLeftCell="A4" zoomScale="85" zoomScaleNormal="85" workbookViewId="0">
      <selection activeCell="L9" sqref="L9"/>
    </sheetView>
  </sheetViews>
  <sheetFormatPr baseColWidth="10" defaultRowHeight="18.75" x14ac:dyDescent="0.35"/>
  <cols>
    <col min="1" max="3" width="11.42578125" style="24"/>
    <col min="4" max="4" width="19.140625" style="24" customWidth="1"/>
    <col min="5" max="5" width="0.85546875" style="24" customWidth="1"/>
    <col min="6" max="6" width="104.28515625" style="24" customWidth="1"/>
    <col min="7" max="7" width="0.85546875" style="24" customWidth="1"/>
    <col min="8" max="8" width="34.7109375" style="24" customWidth="1"/>
    <col min="9" max="16384" width="11.42578125" style="24"/>
  </cols>
  <sheetData>
    <row r="3" spans="1:14" x14ac:dyDescent="0.35">
      <c r="A3" s="26"/>
      <c r="B3" s="26"/>
      <c r="C3" s="26"/>
      <c r="D3" s="26"/>
      <c r="E3" s="26"/>
      <c r="F3" s="26"/>
      <c r="G3" s="26"/>
      <c r="H3" s="26"/>
      <c r="I3" s="26"/>
    </row>
    <row r="4" spans="1:14" ht="24" x14ac:dyDescent="0.45">
      <c r="A4" s="26"/>
      <c r="B4" s="26"/>
      <c r="C4" s="26"/>
      <c r="D4" s="27" t="s">
        <v>67</v>
      </c>
      <c r="E4" s="26"/>
      <c r="F4" s="26"/>
      <c r="G4" s="26"/>
      <c r="H4" s="26"/>
      <c r="I4" s="26"/>
    </row>
    <row r="5" spans="1:14" ht="20.25" x14ac:dyDescent="0.4">
      <c r="A5" s="26"/>
      <c r="B5" s="26"/>
      <c r="C5" s="26"/>
      <c r="D5" s="28" t="s">
        <v>68</v>
      </c>
      <c r="E5" s="26"/>
      <c r="F5" s="26"/>
      <c r="G5" s="26"/>
      <c r="H5" s="26"/>
      <c r="I5" s="26"/>
    </row>
    <row r="6" spans="1:14" ht="24" x14ac:dyDescent="0.45">
      <c r="A6" s="26"/>
      <c r="B6" s="26"/>
      <c r="C6" s="26"/>
      <c r="D6" s="28" t="s">
        <v>66</v>
      </c>
      <c r="E6" s="27"/>
      <c r="F6" s="26"/>
      <c r="G6" s="26"/>
      <c r="H6" s="26"/>
      <c r="I6" s="26"/>
    </row>
    <row r="7" spans="1:14" x14ac:dyDescent="0.35">
      <c r="A7" s="26"/>
      <c r="B7" s="26"/>
      <c r="C7" s="26"/>
      <c r="D7" s="26" t="s">
        <v>0</v>
      </c>
      <c r="E7" s="26"/>
      <c r="F7" s="26"/>
      <c r="G7" s="26"/>
      <c r="H7" s="26"/>
      <c r="I7" s="26"/>
    </row>
    <row r="8" spans="1:14" ht="6" customHeight="1" x14ac:dyDescent="0.35">
      <c r="A8" s="26"/>
      <c r="B8" s="26"/>
      <c r="C8" s="26"/>
      <c r="D8" s="29"/>
      <c r="E8" s="26"/>
      <c r="F8" s="26"/>
      <c r="G8" s="26"/>
      <c r="H8" s="26"/>
      <c r="I8" s="26"/>
    </row>
    <row r="9" spans="1:14" ht="51" customHeight="1" x14ac:dyDescent="0.45">
      <c r="A9" s="26"/>
      <c r="B9" s="26"/>
      <c r="C9" s="26"/>
      <c r="D9" s="30"/>
      <c r="E9" s="30"/>
      <c r="F9" s="31"/>
      <c r="G9" s="31"/>
      <c r="H9" s="31"/>
      <c r="I9" s="26"/>
      <c r="N9" s="25"/>
    </row>
    <row r="10" spans="1:14" ht="5.25" customHeight="1" x14ac:dyDescent="0.45">
      <c r="A10" s="26"/>
      <c r="B10" s="26"/>
      <c r="C10" s="26"/>
      <c r="D10" s="32"/>
      <c r="E10" s="32"/>
      <c r="F10" s="33"/>
      <c r="G10" s="33"/>
      <c r="H10" s="33"/>
      <c r="I10" s="26"/>
      <c r="N10" s="25"/>
    </row>
    <row r="11" spans="1:14" ht="51" customHeight="1" x14ac:dyDescent="0.35">
      <c r="A11" s="26"/>
      <c r="B11" s="26"/>
      <c r="C11" s="26"/>
      <c r="D11" s="34"/>
      <c r="E11" s="34"/>
      <c r="F11" s="35"/>
      <c r="G11" s="36"/>
      <c r="H11" s="37"/>
      <c r="I11" s="26"/>
    </row>
    <row r="12" spans="1:14" ht="5.25" customHeight="1" x14ac:dyDescent="0.35">
      <c r="A12" s="26"/>
      <c r="B12" s="26"/>
      <c r="C12" s="26"/>
      <c r="D12" s="34"/>
      <c r="E12" s="34"/>
      <c r="F12" s="36"/>
      <c r="G12" s="36"/>
      <c r="H12" s="38"/>
      <c r="I12" s="26"/>
    </row>
    <row r="13" spans="1:14" ht="51" customHeight="1" x14ac:dyDescent="0.35">
      <c r="A13" s="26"/>
      <c r="B13" s="26"/>
      <c r="C13" s="26"/>
      <c r="D13" s="34"/>
      <c r="E13" s="34"/>
      <c r="F13" s="35"/>
      <c r="G13" s="37"/>
      <c r="H13" s="37"/>
      <c r="I13" s="26"/>
    </row>
    <row r="14" spans="1:14" ht="5.25" customHeight="1" x14ac:dyDescent="0.35">
      <c r="A14" s="26"/>
      <c r="B14" s="26"/>
      <c r="C14" s="26"/>
      <c r="D14" s="34"/>
      <c r="E14" s="34"/>
      <c r="F14" s="36"/>
      <c r="G14" s="36"/>
      <c r="H14" s="38"/>
      <c r="I14" s="26"/>
    </row>
    <row r="15" spans="1:14" ht="51" customHeight="1" x14ac:dyDescent="0.35">
      <c r="A15" s="26"/>
      <c r="B15" s="26"/>
      <c r="C15" s="26"/>
      <c r="D15" s="39"/>
      <c r="E15" s="39"/>
      <c r="F15" s="40"/>
      <c r="G15" s="36"/>
      <c r="H15" s="41"/>
      <c r="I15" s="26"/>
    </row>
    <row r="16" spans="1:14" ht="5.25" customHeight="1" x14ac:dyDescent="0.35">
      <c r="A16" s="26"/>
      <c r="B16" s="26"/>
      <c r="C16" s="26"/>
      <c r="D16" s="39"/>
      <c r="E16" s="39"/>
      <c r="F16" s="36"/>
      <c r="G16" s="36"/>
      <c r="H16" s="38"/>
      <c r="I16" s="26"/>
    </row>
    <row r="17" spans="1:9" ht="51" customHeight="1" x14ac:dyDescent="0.35">
      <c r="A17" s="26"/>
      <c r="B17" s="26"/>
      <c r="C17" s="26"/>
      <c r="D17" s="39"/>
      <c r="E17" s="39"/>
      <c r="F17" s="40"/>
      <c r="G17" s="36"/>
      <c r="H17" s="41"/>
      <c r="I17" s="26"/>
    </row>
    <row r="18" spans="1:9" ht="5.25" customHeight="1" x14ac:dyDescent="0.35">
      <c r="A18" s="26"/>
      <c r="B18" s="26"/>
      <c r="C18" s="26"/>
      <c r="D18" s="39"/>
      <c r="E18" s="39"/>
      <c r="F18" s="36"/>
      <c r="G18" s="36"/>
      <c r="H18" s="38"/>
      <c r="I18" s="26"/>
    </row>
    <row r="19" spans="1:9" ht="51" customHeight="1" x14ac:dyDescent="0.35">
      <c r="A19" s="26"/>
      <c r="B19" s="26"/>
      <c r="C19" s="26"/>
      <c r="D19" s="34"/>
      <c r="E19" s="39"/>
      <c r="F19" s="35"/>
      <c r="G19" s="40"/>
      <c r="H19" s="37"/>
      <c r="I19" s="26"/>
    </row>
    <row r="20" spans="1:9" ht="5.25" customHeight="1" x14ac:dyDescent="0.35">
      <c r="A20" s="26"/>
      <c r="B20" s="26"/>
      <c r="C20" s="26"/>
      <c r="D20" s="39"/>
      <c r="E20" s="39"/>
      <c r="F20" s="36"/>
      <c r="G20" s="36"/>
      <c r="H20" s="42"/>
      <c r="I20" s="26"/>
    </row>
    <row r="21" spans="1:9" ht="51" customHeight="1" x14ac:dyDescent="0.35">
      <c r="A21" s="26"/>
      <c r="B21" s="26"/>
      <c r="C21" s="26"/>
      <c r="D21" s="34"/>
      <c r="E21" s="34"/>
      <c r="F21" s="35"/>
      <c r="G21" s="36"/>
      <c r="H21" s="37"/>
      <c r="I21" s="26"/>
    </row>
    <row r="22" spans="1:9" ht="5.25" customHeight="1" x14ac:dyDescent="0.35">
      <c r="A22" s="26"/>
      <c r="B22" s="26"/>
      <c r="C22" s="26"/>
      <c r="D22" s="34"/>
      <c r="E22" s="34"/>
      <c r="F22" s="36"/>
      <c r="G22" s="36"/>
      <c r="H22" s="38"/>
      <c r="I22" s="26"/>
    </row>
    <row r="23" spans="1:9" ht="51" customHeight="1" x14ac:dyDescent="0.35">
      <c r="A23" s="26"/>
      <c r="B23" s="26"/>
      <c r="C23" s="26"/>
      <c r="D23" s="34"/>
      <c r="E23" s="34"/>
      <c r="F23" s="35"/>
      <c r="G23" s="36"/>
      <c r="H23" s="37"/>
      <c r="I23" s="26"/>
    </row>
    <row r="24" spans="1:9" ht="5.25" customHeight="1" x14ac:dyDescent="0.35">
      <c r="A24" s="26"/>
      <c r="B24" s="26"/>
      <c r="C24" s="26"/>
      <c r="D24" s="34"/>
      <c r="E24" s="34"/>
      <c r="F24" s="36"/>
      <c r="G24" s="36"/>
      <c r="H24" s="38"/>
      <c r="I24" s="26"/>
    </row>
    <row r="25" spans="1:9" ht="51" customHeight="1" x14ac:dyDescent="0.35">
      <c r="A25" s="26"/>
      <c r="B25" s="26"/>
      <c r="C25" s="26"/>
      <c r="D25" s="34"/>
      <c r="E25" s="34"/>
      <c r="F25" s="35"/>
      <c r="G25" s="36"/>
      <c r="H25" s="37"/>
      <c r="I25" s="26"/>
    </row>
    <row r="26" spans="1:9" ht="5.25" customHeight="1" x14ac:dyDescent="0.35">
      <c r="A26" s="26"/>
      <c r="B26" s="26"/>
      <c r="C26" s="26"/>
      <c r="D26" s="34"/>
      <c r="E26" s="34"/>
      <c r="F26" s="36"/>
      <c r="G26" s="36"/>
      <c r="H26" s="38"/>
      <c r="I26" s="26"/>
    </row>
    <row r="27" spans="1:9" ht="51" customHeight="1" x14ac:dyDescent="0.35">
      <c r="A27" s="26"/>
      <c r="B27" s="26"/>
      <c r="C27" s="26"/>
      <c r="D27" s="34"/>
      <c r="E27" s="34"/>
      <c r="F27" s="35"/>
      <c r="G27" s="36"/>
      <c r="H27" s="37"/>
      <c r="I27" s="26"/>
    </row>
    <row r="28" spans="1:9" ht="5.25" customHeight="1" x14ac:dyDescent="0.35">
      <c r="A28" s="26"/>
      <c r="B28" s="26"/>
      <c r="C28" s="26"/>
      <c r="D28" s="34"/>
      <c r="E28" s="34"/>
      <c r="F28" s="36"/>
      <c r="G28" s="36"/>
      <c r="H28" s="38"/>
      <c r="I28" s="26"/>
    </row>
    <row r="29" spans="1:9" ht="51" customHeight="1" x14ac:dyDescent="0.35">
      <c r="A29" s="26"/>
      <c r="B29" s="26"/>
      <c r="C29" s="26"/>
      <c r="D29" s="34"/>
      <c r="E29" s="34"/>
      <c r="F29" s="35"/>
      <c r="G29" s="36"/>
      <c r="H29" s="37"/>
      <c r="I29" s="26"/>
    </row>
    <row r="30" spans="1:9" ht="5.25" customHeight="1" x14ac:dyDescent="0.35">
      <c r="A30" s="26"/>
      <c r="B30" s="26"/>
      <c r="C30" s="26"/>
      <c r="D30" s="34"/>
      <c r="E30" s="34"/>
      <c r="F30" s="36"/>
      <c r="G30" s="36"/>
      <c r="H30" s="38"/>
      <c r="I30" s="26"/>
    </row>
    <row r="31" spans="1:9" ht="51" customHeight="1" x14ac:dyDescent="0.35">
      <c r="A31" s="26"/>
      <c r="B31" s="26"/>
      <c r="C31" s="26"/>
      <c r="D31" s="43"/>
      <c r="E31" s="43"/>
      <c r="F31" s="40"/>
      <c r="G31" s="36"/>
      <c r="H31" s="41"/>
      <c r="I31" s="26"/>
    </row>
    <row r="32" spans="1:9" ht="5.25" customHeight="1" x14ac:dyDescent="0.35">
      <c r="A32" s="26"/>
      <c r="B32" s="26"/>
      <c r="C32" s="26"/>
      <c r="D32" s="43"/>
      <c r="E32" s="43"/>
      <c r="F32" s="36"/>
      <c r="G32" s="36"/>
      <c r="H32" s="38"/>
      <c r="I32" s="26"/>
    </row>
    <row r="33" spans="1:9" ht="51" customHeight="1" x14ac:dyDescent="0.35">
      <c r="A33" s="26"/>
      <c r="B33" s="26"/>
      <c r="C33" s="26"/>
      <c r="D33" s="43"/>
      <c r="E33" s="39"/>
      <c r="F33" s="40"/>
      <c r="G33" s="36"/>
      <c r="H33" s="41"/>
      <c r="I33" s="26"/>
    </row>
    <row r="34" spans="1:9" ht="5.25" customHeight="1" x14ac:dyDescent="0.35">
      <c r="A34" s="26"/>
      <c r="B34" s="26"/>
      <c r="C34" s="26"/>
      <c r="D34" s="39"/>
      <c r="E34" s="39"/>
      <c r="F34" s="36"/>
      <c r="G34" s="36"/>
      <c r="H34" s="38"/>
      <c r="I34" s="26"/>
    </row>
    <row r="35" spans="1:9" ht="51" customHeight="1" x14ac:dyDescent="0.35">
      <c r="A35" s="26"/>
      <c r="B35" s="26"/>
      <c r="C35" s="26"/>
      <c r="D35" s="39"/>
      <c r="E35" s="39"/>
      <c r="F35" s="44"/>
      <c r="G35" s="36"/>
      <c r="H35" s="45"/>
      <c r="I35" s="26"/>
    </row>
    <row r="36" spans="1:9" ht="5.25" customHeight="1" x14ac:dyDescent="0.35">
      <c r="A36" s="26"/>
      <c r="B36" s="26"/>
      <c r="C36" s="26"/>
      <c r="D36" s="39"/>
      <c r="E36" s="39"/>
      <c r="F36" s="36"/>
      <c r="G36" s="36"/>
      <c r="H36" s="38"/>
      <c r="I36" s="26"/>
    </row>
    <row r="37" spans="1:9" ht="51" customHeight="1" x14ac:dyDescent="0.35">
      <c r="A37" s="26"/>
      <c r="B37" s="26"/>
      <c r="C37" s="26"/>
      <c r="D37" s="39"/>
      <c r="E37" s="39"/>
      <c r="F37" s="44"/>
      <c r="G37" s="36"/>
      <c r="H37" s="45"/>
      <c r="I37" s="26"/>
    </row>
    <row r="38" spans="1:9" ht="5.25" customHeight="1" x14ac:dyDescent="0.35">
      <c r="A38" s="26"/>
      <c r="B38" s="26"/>
      <c r="C38" s="26"/>
      <c r="D38" s="39"/>
      <c r="E38" s="39"/>
      <c r="F38" s="36"/>
      <c r="G38" s="36"/>
      <c r="H38" s="38"/>
      <c r="I38" s="26"/>
    </row>
    <row r="39" spans="1:9" ht="51" customHeight="1" x14ac:dyDescent="0.35">
      <c r="A39" s="26"/>
      <c r="B39" s="26"/>
      <c r="C39" s="26"/>
      <c r="D39" s="34"/>
      <c r="E39" s="34"/>
      <c r="F39" s="35"/>
      <c r="G39" s="36"/>
      <c r="H39" s="37"/>
      <c r="I39" s="26"/>
    </row>
    <row r="40" spans="1:9" ht="5.25" customHeight="1" x14ac:dyDescent="0.35">
      <c r="A40" s="26"/>
      <c r="B40" s="26"/>
      <c r="C40" s="26"/>
      <c r="D40" s="34"/>
      <c r="E40" s="34"/>
      <c r="F40" s="36"/>
      <c r="G40" s="36"/>
      <c r="H40" s="38"/>
      <c r="I40" s="26"/>
    </row>
    <row r="41" spans="1:9" ht="51" customHeight="1" x14ac:dyDescent="0.35">
      <c r="A41" s="26"/>
      <c r="B41" s="26"/>
      <c r="C41" s="26"/>
      <c r="D41" s="34"/>
      <c r="E41" s="34"/>
      <c r="F41" s="35"/>
      <c r="G41" s="36"/>
      <c r="H41" s="37"/>
      <c r="I41" s="26"/>
    </row>
    <row r="42" spans="1:9" ht="5.25" customHeight="1" x14ac:dyDescent="0.35">
      <c r="A42" s="26"/>
      <c r="B42" s="26"/>
      <c r="C42" s="26"/>
      <c r="D42" s="34"/>
      <c r="E42" s="34"/>
      <c r="F42" s="36"/>
      <c r="G42" s="36"/>
      <c r="H42" s="38"/>
      <c r="I42" s="26"/>
    </row>
    <row r="43" spans="1:9" ht="51" customHeight="1" x14ac:dyDescent="0.35">
      <c r="A43" s="26"/>
      <c r="B43" s="26"/>
      <c r="C43" s="26"/>
      <c r="D43" s="34"/>
      <c r="E43" s="34"/>
      <c r="F43" s="35"/>
      <c r="G43" s="36"/>
      <c r="H43" s="37"/>
      <c r="I43" s="26"/>
    </row>
    <row r="44" spans="1:9" ht="5.25" customHeight="1" x14ac:dyDescent="0.35">
      <c r="A44" s="26"/>
      <c r="B44" s="26"/>
      <c r="C44" s="26"/>
      <c r="D44" s="34"/>
      <c r="E44" s="34"/>
      <c r="F44" s="36"/>
      <c r="G44" s="36"/>
      <c r="H44" s="38"/>
      <c r="I44" s="26"/>
    </row>
    <row r="45" spans="1:9" ht="51" customHeight="1" x14ac:dyDescent="0.35">
      <c r="A45" s="26"/>
      <c r="B45" s="26"/>
      <c r="C45" s="26"/>
      <c r="D45" s="39"/>
      <c r="E45" s="39"/>
      <c r="F45" s="44"/>
      <c r="G45" s="36"/>
      <c r="H45" s="45"/>
      <c r="I45" s="26"/>
    </row>
    <row r="46" spans="1:9" ht="5.25" customHeight="1" x14ac:dyDescent="0.35">
      <c r="A46" s="26"/>
      <c r="B46" s="26"/>
      <c r="C46" s="26"/>
      <c r="D46" s="26"/>
      <c r="E46" s="26"/>
      <c r="F46" s="26"/>
      <c r="G46" s="26"/>
      <c r="H46" s="26"/>
      <c r="I46" s="26"/>
    </row>
    <row r="47" spans="1:9" x14ac:dyDescent="0.35">
      <c r="A47" s="26"/>
      <c r="B47" s="26"/>
      <c r="C47" s="26"/>
      <c r="D47" s="26"/>
      <c r="E47" s="26"/>
      <c r="F47" s="26"/>
      <c r="G47" s="26"/>
      <c r="H47" s="26"/>
      <c r="I47" s="26"/>
    </row>
  </sheetData>
  <sheetProtection algorithmName="SHA-512" hashValue="d356GbSgr0C3Laq/MZZjUVhk0GrZYLoju3+wTTl2ZQCSLSp8VMQSyvYYueOZ/TiMqU+G8wjq4JdaKmWu/nFAGg==" saltValue="qbqMNgQFVPkp+WBhHh5r9g==" spinCount="100000" sheet="1" objects="1" scenarios="1"/>
  <printOptions horizontalCentered="1" verticalCentered="1"/>
  <pageMargins left="0.11811023622047245" right="0.11811023622047245" top="0.15748031496062992" bottom="0.15748031496062992" header="0.31496062992125984" footer="0.31496062992125984"/>
  <pageSetup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1944-E61E-4BFA-A21D-BCC38E1693D8}">
  <sheetPr>
    <tabColor rgb="FF691C32"/>
  </sheetPr>
  <dimension ref="C6:Q22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34.140625" style="140" customWidth="1"/>
    <col min="5" max="16" width="11.4257812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34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87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27.75" customHeight="1" x14ac:dyDescent="0.25">
      <c r="C12" s="253" t="s">
        <v>98</v>
      </c>
      <c r="D12" s="53" t="s">
        <v>7</v>
      </c>
      <c r="E12" s="153">
        <v>5</v>
      </c>
      <c r="F12" s="154">
        <v>10</v>
      </c>
      <c r="G12" s="154">
        <v>10</v>
      </c>
      <c r="H12" s="154">
        <v>10</v>
      </c>
      <c r="I12" s="154">
        <v>40</v>
      </c>
      <c r="J12" s="154">
        <v>15</v>
      </c>
      <c r="K12" s="154">
        <v>10</v>
      </c>
      <c r="L12" s="154">
        <v>10</v>
      </c>
      <c r="M12" s="154">
        <v>15</v>
      </c>
      <c r="N12" s="154">
        <v>15</v>
      </c>
      <c r="O12" s="154">
        <v>40</v>
      </c>
      <c r="P12" s="155">
        <v>10</v>
      </c>
      <c r="Q12" s="144">
        <f>+E12+F12+G12+H12+I12+J12+K12+L12+M12+N12+O12+P12</f>
        <v>190</v>
      </c>
    </row>
    <row r="13" spans="3:17" ht="27.75" customHeight="1" x14ac:dyDescent="0.25">
      <c r="C13" s="254"/>
      <c r="D13" s="87" t="s">
        <v>46</v>
      </c>
      <c r="E13" s="167">
        <v>5</v>
      </c>
      <c r="F13" s="66">
        <v>10</v>
      </c>
      <c r="G13" s="66">
        <v>10</v>
      </c>
      <c r="H13" s="66">
        <v>18</v>
      </c>
      <c r="I13" s="66">
        <v>70</v>
      </c>
      <c r="J13" s="66">
        <v>13</v>
      </c>
      <c r="K13" s="66">
        <v>5</v>
      </c>
      <c r="L13" s="66">
        <v>10</v>
      </c>
      <c r="M13" s="66">
        <v>15</v>
      </c>
      <c r="N13" s="66">
        <v>20</v>
      </c>
      <c r="O13" s="66">
        <v>50</v>
      </c>
      <c r="P13" s="168">
        <v>10</v>
      </c>
      <c r="Q13" s="156">
        <f>+SUM(E13:P13)</f>
        <v>236</v>
      </c>
    </row>
    <row r="14" spans="3:17" ht="23.25" x14ac:dyDescent="0.25">
      <c r="C14" s="254"/>
      <c r="D14" s="69" t="s">
        <v>8</v>
      </c>
      <c r="E14" s="107">
        <v>17</v>
      </c>
      <c r="F14" s="108">
        <v>22</v>
      </c>
      <c r="G14" s="108">
        <v>13</v>
      </c>
      <c r="H14" s="108">
        <v>19</v>
      </c>
      <c r="I14" s="108">
        <v>53</v>
      </c>
      <c r="J14" s="108">
        <v>11</v>
      </c>
      <c r="K14" s="108">
        <v>6</v>
      </c>
      <c r="L14" s="108">
        <v>3</v>
      </c>
      <c r="M14" s="108">
        <v>5</v>
      </c>
      <c r="N14" s="108">
        <v>10</v>
      </c>
      <c r="O14" s="108">
        <v>52</v>
      </c>
      <c r="P14" s="109">
        <v>7</v>
      </c>
      <c r="Q14" s="90">
        <f>+SUM(E14:P14)</f>
        <v>218</v>
      </c>
    </row>
    <row r="15" spans="3:17" ht="21.75" customHeight="1" x14ac:dyDescent="0.25">
      <c r="C15" s="254"/>
      <c r="D15" s="172"/>
      <c r="E15" s="47"/>
      <c r="F15" s="47"/>
      <c r="G15" s="47"/>
      <c r="H15" s="47"/>
      <c r="I15" s="47"/>
      <c r="J15" s="47"/>
      <c r="K15" s="47"/>
      <c r="L15" s="47"/>
      <c r="M15" s="47"/>
      <c r="N15" s="273" t="s">
        <v>90</v>
      </c>
      <c r="O15" s="273"/>
      <c r="P15" s="273"/>
      <c r="Q15" s="129">
        <f>+Q14/+Q13*100</f>
        <v>92.372881355932208</v>
      </c>
    </row>
    <row r="16" spans="3:17" ht="21.75" customHeight="1" x14ac:dyDescent="0.25">
      <c r="C16" s="286"/>
      <c r="D16" s="172"/>
      <c r="E16" s="47"/>
      <c r="F16" s="47"/>
      <c r="G16" s="47"/>
      <c r="H16" s="47"/>
      <c r="I16" s="47"/>
      <c r="J16" s="47"/>
      <c r="K16" s="47"/>
      <c r="L16" s="47"/>
      <c r="M16" s="47"/>
      <c r="N16" s="283" t="s">
        <v>71</v>
      </c>
      <c r="O16" s="283"/>
      <c r="P16" s="283"/>
      <c r="Q16" s="78">
        <f>+Q13/+Q13*100</f>
        <v>100</v>
      </c>
    </row>
    <row r="17" spans="3:17" ht="21.75" customHeight="1" x14ac:dyDescent="0.25">
      <c r="C17" s="76" t="s">
        <v>52</v>
      </c>
      <c r="D17" s="173"/>
      <c r="E17" s="47"/>
      <c r="F17" s="47"/>
      <c r="G17" s="47"/>
      <c r="H17" s="47"/>
      <c r="I17" s="47"/>
      <c r="J17" s="47"/>
      <c r="K17" s="47"/>
      <c r="L17" s="47"/>
      <c r="M17" s="47"/>
      <c r="N17" s="81"/>
      <c r="O17" s="81"/>
      <c r="P17" s="81"/>
      <c r="Q17" s="80"/>
    </row>
    <row r="18" spans="3:17" ht="38.25" x14ac:dyDescent="0.25">
      <c r="C18" s="212" t="s">
        <v>56</v>
      </c>
      <c r="D18" s="174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sheetProtection algorithmName="SHA-512" hashValue="6ZX3MfwobChZ8Oum2a+byS+i71iQx4LbBS2mBE3p/MFKPIdIGx0IBYIt/72edIEIvQSmBgA2+Vme1Limcoslew==" saltValue="j+x2+DlNquL3krl30HIsFQ==" spinCount="100000" sheet="1" objects="1" scenarios="1"/>
  <mergeCells count="7">
    <mergeCell ref="Q10:Q11"/>
    <mergeCell ref="N16:P16"/>
    <mergeCell ref="C10:C11"/>
    <mergeCell ref="E10:P10"/>
    <mergeCell ref="N15:P15"/>
    <mergeCell ref="C12:C16"/>
    <mergeCell ref="D10:D11"/>
  </mergeCells>
  <conditionalFormatting sqref="E12:Q14">
    <cfRule type="cellIs" dxfId="25" priority="1" operator="lessThan">
      <formula>#REF!</formula>
    </cfRule>
    <cfRule type="cellIs" dxfId="24" priority="2" operator="greaterThan">
      <formula>#REF!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5B1F-9ECA-48D4-84BD-061ACCE23E6A}">
  <sheetPr>
    <tabColor rgb="FFDDC9A3"/>
  </sheetPr>
  <dimension ref="C6:Q39"/>
  <sheetViews>
    <sheetView showGridLines="0" topLeftCell="C3" zoomScale="70" zoomScaleNormal="70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41.5703125" style="140" customWidth="1"/>
    <col min="5" max="16" width="11.710937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35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83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1.75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5" customHeight="1" x14ac:dyDescent="0.25">
      <c r="C11" s="224"/>
      <c r="D11" s="287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35.25" customHeight="1" x14ac:dyDescent="0.25">
      <c r="C12" s="253" t="s">
        <v>99</v>
      </c>
      <c r="D12" s="53" t="s">
        <v>7</v>
      </c>
      <c r="E12" s="175">
        <v>744</v>
      </c>
      <c r="F12" s="176">
        <v>696</v>
      </c>
      <c r="G12" s="176">
        <v>744</v>
      </c>
      <c r="H12" s="176">
        <v>720</v>
      </c>
      <c r="I12" s="176">
        <v>744</v>
      </c>
      <c r="J12" s="176">
        <v>720</v>
      </c>
      <c r="K12" s="176">
        <v>744</v>
      </c>
      <c r="L12" s="176">
        <v>744</v>
      </c>
      <c r="M12" s="176">
        <v>720</v>
      </c>
      <c r="N12" s="176">
        <v>744</v>
      </c>
      <c r="O12" s="176">
        <v>720</v>
      </c>
      <c r="P12" s="177">
        <v>744</v>
      </c>
      <c r="Q12" s="57">
        <f>+SUM(E12:P12)</f>
        <v>8784</v>
      </c>
    </row>
    <row r="13" spans="3:17" ht="35.25" customHeight="1" x14ac:dyDescent="0.25">
      <c r="C13" s="254"/>
      <c r="D13" s="69" t="s">
        <v>8</v>
      </c>
      <c r="E13" s="107">
        <v>744</v>
      </c>
      <c r="F13" s="108">
        <v>696</v>
      </c>
      <c r="G13" s="108">
        <v>744</v>
      </c>
      <c r="H13" s="108">
        <v>720</v>
      </c>
      <c r="I13" s="108">
        <v>744</v>
      </c>
      <c r="J13" s="108">
        <v>720</v>
      </c>
      <c r="K13" s="108">
        <v>744</v>
      </c>
      <c r="L13" s="108">
        <v>744</v>
      </c>
      <c r="M13" s="108">
        <v>720</v>
      </c>
      <c r="N13" s="108">
        <v>744</v>
      </c>
      <c r="O13" s="108">
        <v>720</v>
      </c>
      <c r="P13" s="109">
        <v>744</v>
      </c>
      <c r="Q13" s="63">
        <f>+SUM(E13:P13)</f>
        <v>8784</v>
      </c>
    </row>
    <row r="14" spans="3:17" ht="21.75" customHeight="1" x14ac:dyDescent="0.25">
      <c r="C14" s="286"/>
      <c r="D14" s="172"/>
      <c r="E14" s="47"/>
      <c r="F14" s="47"/>
      <c r="G14" s="47"/>
      <c r="H14" s="47"/>
      <c r="I14" s="47"/>
      <c r="J14" s="47"/>
      <c r="K14" s="47"/>
      <c r="L14" s="47"/>
      <c r="M14" s="47"/>
      <c r="N14" s="282" t="s">
        <v>90</v>
      </c>
      <c r="O14" s="282"/>
      <c r="P14" s="282"/>
      <c r="Q14" s="75">
        <f>+Q13/Q12*100</f>
        <v>100</v>
      </c>
    </row>
    <row r="15" spans="3:17" ht="21.75" customHeight="1" x14ac:dyDescent="0.25">
      <c r="C15" s="76" t="s">
        <v>52</v>
      </c>
      <c r="D15" s="173"/>
      <c r="E15" s="47"/>
      <c r="F15" s="47"/>
      <c r="G15" s="47"/>
      <c r="H15" s="47"/>
      <c r="I15" s="47"/>
      <c r="J15" s="47"/>
      <c r="K15" s="47"/>
      <c r="L15" s="47"/>
      <c r="M15" s="47"/>
      <c r="N15" s="234" t="s">
        <v>71</v>
      </c>
      <c r="O15" s="235"/>
      <c r="P15" s="236"/>
      <c r="Q15" s="78">
        <f>+Q12/8784*100</f>
        <v>100</v>
      </c>
    </row>
    <row r="16" spans="3:17" ht="25.5" x14ac:dyDescent="0.25">
      <c r="C16" s="212" t="s">
        <v>57</v>
      </c>
      <c r="D16" s="174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x14ac:dyDescent="0.2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x14ac:dyDescent="0.2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23.25" x14ac:dyDescent="0.35">
      <c r="C22" s="46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9.5" x14ac:dyDescent="0.3">
      <c r="C23" s="48"/>
      <c r="D23" s="4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23.25" x14ac:dyDescent="0.35">
      <c r="C24" s="48"/>
      <c r="D24" s="48"/>
      <c r="E24" s="49"/>
      <c r="F24" s="50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3:17" ht="23.25" x14ac:dyDescent="0.35">
      <c r="C25" s="211" t="s">
        <v>43</v>
      </c>
      <c r="D25" s="51"/>
      <c r="E25" s="49"/>
      <c r="F25" s="50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3:17" ht="24" customHeight="1" x14ac:dyDescent="0.25">
      <c r="C26" s="223" t="s">
        <v>25</v>
      </c>
      <c r="D26" s="223" t="s">
        <v>51</v>
      </c>
      <c r="E26" s="216" t="s">
        <v>47</v>
      </c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8"/>
      <c r="Q26" s="228" t="s">
        <v>1</v>
      </c>
    </row>
    <row r="27" spans="3:17" x14ac:dyDescent="0.25">
      <c r="C27" s="224"/>
      <c r="D27" s="287"/>
      <c r="E27" s="100" t="s">
        <v>11</v>
      </c>
      <c r="F27" s="100" t="s">
        <v>12</v>
      </c>
      <c r="G27" s="100" t="s">
        <v>13</v>
      </c>
      <c r="H27" s="100" t="s">
        <v>14</v>
      </c>
      <c r="I27" s="100" t="s">
        <v>15</v>
      </c>
      <c r="J27" s="100" t="s">
        <v>16</v>
      </c>
      <c r="K27" s="100" t="s">
        <v>17</v>
      </c>
      <c r="L27" s="100" t="s">
        <v>18</v>
      </c>
      <c r="M27" s="100" t="s">
        <v>19</v>
      </c>
      <c r="N27" s="100" t="s">
        <v>20</v>
      </c>
      <c r="O27" s="100" t="s">
        <v>21</v>
      </c>
      <c r="P27" s="100" t="s">
        <v>22</v>
      </c>
      <c r="Q27" s="230"/>
    </row>
    <row r="28" spans="3:17" ht="27.75" customHeight="1" x14ac:dyDescent="0.25">
      <c r="C28" s="214" t="s">
        <v>100</v>
      </c>
      <c r="D28" s="53" t="s">
        <v>7</v>
      </c>
      <c r="E28" s="54">
        <v>169</v>
      </c>
      <c r="F28" s="55">
        <v>257</v>
      </c>
      <c r="G28" s="55">
        <v>141</v>
      </c>
      <c r="H28" s="55">
        <v>256</v>
      </c>
      <c r="I28" s="55">
        <v>181</v>
      </c>
      <c r="J28" s="55">
        <v>253</v>
      </c>
      <c r="K28" s="55">
        <v>182</v>
      </c>
      <c r="L28" s="55">
        <v>257</v>
      </c>
      <c r="M28" s="55">
        <v>186</v>
      </c>
      <c r="N28" s="55">
        <v>246</v>
      </c>
      <c r="O28" s="55">
        <v>185</v>
      </c>
      <c r="P28" s="86">
        <v>206</v>
      </c>
      <c r="Q28" s="57">
        <f>+SUM(E28:P28)</f>
        <v>2519</v>
      </c>
    </row>
    <row r="29" spans="3:17" ht="27.75" customHeight="1" x14ac:dyDescent="0.25">
      <c r="C29" s="215"/>
      <c r="D29" s="87" t="s">
        <v>46</v>
      </c>
      <c r="E29" s="163">
        <v>169</v>
      </c>
      <c r="F29" s="164">
        <v>257</v>
      </c>
      <c r="G29" s="164">
        <v>141</v>
      </c>
      <c r="H29" s="164">
        <v>256</v>
      </c>
      <c r="I29" s="164">
        <v>181</v>
      </c>
      <c r="J29" s="164">
        <v>253</v>
      </c>
      <c r="K29" s="67">
        <v>193</v>
      </c>
      <c r="L29" s="67">
        <v>266</v>
      </c>
      <c r="M29" s="67">
        <v>231</v>
      </c>
      <c r="N29" s="67">
        <v>261</v>
      </c>
      <c r="O29" s="67">
        <v>206</v>
      </c>
      <c r="P29" s="68">
        <v>216</v>
      </c>
      <c r="Q29" s="63">
        <f>+SUM(E29:P29)</f>
        <v>2630</v>
      </c>
    </row>
    <row r="30" spans="3:17" ht="27.75" customHeight="1" x14ac:dyDescent="0.25">
      <c r="C30" s="215"/>
      <c r="D30" s="69" t="s">
        <v>8</v>
      </c>
      <c r="E30" s="178">
        <v>256</v>
      </c>
      <c r="F30" s="179">
        <v>175</v>
      </c>
      <c r="G30" s="179">
        <v>247</v>
      </c>
      <c r="H30" s="179">
        <v>194</v>
      </c>
      <c r="I30" s="179">
        <v>237</v>
      </c>
      <c r="J30" s="179">
        <v>207</v>
      </c>
      <c r="K30" s="137">
        <v>193</v>
      </c>
      <c r="L30" s="137">
        <v>275</v>
      </c>
      <c r="M30" s="137">
        <v>184</v>
      </c>
      <c r="N30" s="137">
        <v>227</v>
      </c>
      <c r="O30" s="137">
        <v>239</v>
      </c>
      <c r="P30" s="180">
        <v>206</v>
      </c>
      <c r="Q30" s="63">
        <f>+SUM(E30:P30)</f>
        <v>2640</v>
      </c>
    </row>
    <row r="31" spans="3:17" ht="27.75" customHeight="1" x14ac:dyDescent="0.25">
      <c r="C31" s="237"/>
      <c r="D31" s="77"/>
      <c r="E31" s="47"/>
      <c r="F31" s="47"/>
      <c r="G31" s="47"/>
      <c r="H31" s="47"/>
      <c r="I31" s="47"/>
      <c r="J31" s="47"/>
      <c r="K31" s="47"/>
      <c r="L31" s="47"/>
      <c r="M31" s="47"/>
      <c r="N31" s="273" t="s">
        <v>90</v>
      </c>
      <c r="O31" s="273"/>
      <c r="P31" s="273"/>
      <c r="Q31" s="75">
        <f>+Q30/2519*100</f>
        <v>104.80349344978166</v>
      </c>
    </row>
    <row r="32" spans="3:17" ht="23.25" x14ac:dyDescent="0.25">
      <c r="C32" s="76" t="s">
        <v>52</v>
      </c>
      <c r="D32" s="173"/>
      <c r="E32" s="47"/>
      <c r="F32" s="47"/>
      <c r="G32" s="47"/>
      <c r="H32" s="47"/>
      <c r="I32" s="47"/>
      <c r="J32" s="47"/>
      <c r="K32" s="47"/>
      <c r="L32" s="47"/>
      <c r="M32" s="47"/>
      <c r="N32" s="234" t="s">
        <v>71</v>
      </c>
      <c r="O32" s="235"/>
      <c r="P32" s="236"/>
      <c r="Q32" s="78">
        <f>+Q28/2519*100</f>
        <v>100</v>
      </c>
    </row>
    <row r="33" spans="3:17" ht="38.25" x14ac:dyDescent="0.25">
      <c r="C33" s="212" t="s">
        <v>58</v>
      </c>
      <c r="D33" s="174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x14ac:dyDescent="0.25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x14ac:dyDescent="0.2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x14ac:dyDescent="0.25"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x14ac:dyDescent="0.25"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</sheetData>
  <sheetProtection algorithmName="SHA-512" hashValue="BdgZpugwMWdXTrtujIMhvxErD/bgLWWPDgHoYz8qoH2x/P3Kfr2S7EMFcGjg7MOBF+DKs1ClTTGNGuZ+yL+P4A==" saltValue="4n2gauoveOB0wD8Z/P93bw==" spinCount="100000" sheet="1" objects="1" scenarios="1"/>
  <mergeCells count="14">
    <mergeCell ref="N32:P32"/>
    <mergeCell ref="Q10:Q11"/>
    <mergeCell ref="Q26:Q27"/>
    <mergeCell ref="C26:C27"/>
    <mergeCell ref="E26:P26"/>
    <mergeCell ref="N31:P31"/>
    <mergeCell ref="C28:C31"/>
    <mergeCell ref="C10:C11"/>
    <mergeCell ref="E10:P10"/>
    <mergeCell ref="N14:P14"/>
    <mergeCell ref="C12:C14"/>
    <mergeCell ref="D10:D11"/>
    <mergeCell ref="N15:P15"/>
    <mergeCell ref="D26:D27"/>
  </mergeCells>
  <conditionalFormatting sqref="E12:Q13">
    <cfRule type="cellIs" dxfId="23" priority="1" operator="lessThan">
      <formula>#REF!</formula>
    </cfRule>
    <cfRule type="cellIs" dxfId="22" priority="2" operator="greaterThan">
      <formula>#REF!</formula>
    </cfRule>
  </conditionalFormatting>
  <conditionalFormatting sqref="E28:Q30">
    <cfRule type="cellIs" dxfId="21" priority="3" operator="lessThan">
      <formula>#REF!</formula>
    </cfRule>
    <cfRule type="cellIs" dxfId="20" priority="4" operator="greaterThan">
      <formula>#REF!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BEB8-2AA3-4EA6-BFE8-C8DE7DEB1581}">
  <dimension ref="C6:P17"/>
  <sheetViews>
    <sheetView topLeftCell="I1" workbookViewId="0">
      <selection activeCell="P14" sqref="P14"/>
    </sheetView>
  </sheetViews>
  <sheetFormatPr baseColWidth="10" defaultRowHeight="15" x14ac:dyDescent="0.25"/>
  <cols>
    <col min="3" max="3" width="91.7109375" customWidth="1"/>
    <col min="4" max="12" width="9.5703125" customWidth="1"/>
    <col min="13" max="15" width="11.140625" customWidth="1"/>
    <col min="16" max="16" width="25.140625" customWidth="1"/>
  </cols>
  <sheetData>
    <row r="6" spans="3:16" ht="27.75" x14ac:dyDescent="0.5">
      <c r="C6" s="6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3:16" ht="22.5" x14ac:dyDescent="0.4">
      <c r="C7" s="5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3:16" ht="27.75" x14ac:dyDescent="0.5">
      <c r="C8" s="5" t="s">
        <v>35</v>
      </c>
      <c r="D8" s="3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3:16" ht="27.75" x14ac:dyDescent="0.5">
      <c r="C9" s="4" t="s">
        <v>38</v>
      </c>
      <c r="D9" s="3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3:16" ht="21.75" x14ac:dyDescent="0.25">
      <c r="C10" s="289" t="s">
        <v>25</v>
      </c>
      <c r="D10" s="291" t="s">
        <v>10</v>
      </c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9" t="s">
        <v>1</v>
      </c>
    </row>
    <row r="11" spans="3:16" ht="15" customHeight="1" x14ac:dyDescent="0.25">
      <c r="C11" s="290"/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  <c r="I11" s="7" t="s">
        <v>16</v>
      </c>
      <c r="J11" s="7" t="s">
        <v>17</v>
      </c>
      <c r="K11" s="7" t="s">
        <v>18</v>
      </c>
      <c r="L11" s="7" t="s">
        <v>19</v>
      </c>
      <c r="M11" s="7" t="s">
        <v>20</v>
      </c>
      <c r="N11" s="7" t="s">
        <v>21</v>
      </c>
      <c r="O11" s="7" t="s">
        <v>22</v>
      </c>
      <c r="P11" s="10" t="s">
        <v>4</v>
      </c>
    </row>
    <row r="12" spans="3:16" ht="27.75" x14ac:dyDescent="0.25">
      <c r="C12" s="294" t="s">
        <v>36</v>
      </c>
      <c r="D12" s="22"/>
      <c r="E12" s="23"/>
      <c r="F12" s="23"/>
      <c r="G12" s="23"/>
      <c r="H12" s="23"/>
      <c r="I12" s="23"/>
      <c r="J12" s="11"/>
      <c r="K12" s="11"/>
      <c r="L12" s="11"/>
      <c r="M12" s="11"/>
      <c r="N12" s="11"/>
      <c r="O12" s="12"/>
      <c r="P12" s="8">
        <f>+D12+E12+F12+G12+H12+I12+J12+K12+L12+M12+N12+O12</f>
        <v>0</v>
      </c>
    </row>
    <row r="13" spans="3:16" ht="27.75" x14ac:dyDescent="0.25">
      <c r="C13" s="295"/>
      <c r="D13" s="297" t="s">
        <v>37</v>
      </c>
      <c r="E13" s="298"/>
      <c r="F13" s="298"/>
      <c r="G13" s="298"/>
      <c r="H13" s="298"/>
      <c r="I13" s="298"/>
      <c r="J13" s="299"/>
      <c r="K13" s="299"/>
      <c r="L13" s="299"/>
      <c r="M13" s="300"/>
      <c r="N13" s="300"/>
      <c r="O13" s="301"/>
      <c r="P13" s="17"/>
    </row>
    <row r="14" spans="3:16" ht="21.75" customHeight="1" x14ac:dyDescent="0.25">
      <c r="C14" s="296"/>
      <c r="D14" s="18"/>
      <c r="E14" s="19"/>
      <c r="F14" s="19"/>
      <c r="G14" s="19"/>
      <c r="H14" s="19"/>
      <c r="I14" s="19"/>
      <c r="J14" s="19"/>
      <c r="K14" s="19"/>
      <c r="L14" s="19"/>
      <c r="M14" s="302" t="s">
        <v>31</v>
      </c>
      <c r="N14" s="302"/>
      <c r="O14" s="302"/>
      <c r="P14" s="20" t="e">
        <f>+P12/P13</f>
        <v>#DIV/0!</v>
      </c>
    </row>
    <row r="15" spans="3:16" ht="21.75" customHeight="1" x14ac:dyDescent="0.25">
      <c r="C15" s="13"/>
      <c r="M15" s="288" t="s">
        <v>28</v>
      </c>
      <c r="N15" s="288"/>
      <c r="O15" s="288"/>
      <c r="P15" s="21" t="e">
        <f>+P12/P13*100</f>
        <v>#DIV/0!</v>
      </c>
    </row>
    <row r="16" spans="3:16" ht="21.75" customHeight="1" x14ac:dyDescent="0.25">
      <c r="C16" s="14"/>
      <c r="M16" s="15"/>
      <c r="N16" s="15"/>
      <c r="O16" s="15"/>
      <c r="P16" s="16"/>
    </row>
    <row r="17" spans="16:16" x14ac:dyDescent="0.25">
      <c r="P17" t="s">
        <v>30</v>
      </c>
    </row>
  </sheetData>
  <mergeCells count="6">
    <mergeCell ref="M15:O15"/>
    <mergeCell ref="C10:C11"/>
    <mergeCell ref="D10:O10"/>
    <mergeCell ref="C12:C14"/>
    <mergeCell ref="D13:O13"/>
    <mergeCell ref="M14:O14"/>
  </mergeCells>
  <conditionalFormatting sqref="D12:P13">
    <cfRule type="cellIs" dxfId="19" priority="1" operator="lessThan">
      <formula>#REF!</formula>
    </cfRule>
    <cfRule type="cellIs" dxfId="18" priority="2" operator="greaterThan">
      <formula>#REF!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A433-51E2-4603-8B72-B6579616C965}">
  <sheetPr>
    <tabColor rgb="FF98989A"/>
    <pageSetUpPr fitToPage="1"/>
  </sheetPr>
  <dimension ref="B3:Q19"/>
  <sheetViews>
    <sheetView showGridLines="0" topLeftCell="B1" zoomScale="85" zoomScaleNormal="85" workbookViewId="0">
      <selection activeCell="B3" sqref="B3"/>
    </sheetView>
  </sheetViews>
  <sheetFormatPr baseColWidth="10" defaultColWidth="12.42578125" defaultRowHeight="15" x14ac:dyDescent="0.25"/>
  <cols>
    <col min="1" max="1" width="16.140625" style="140" customWidth="1"/>
    <col min="2" max="2" width="71.85546875" style="140" customWidth="1"/>
    <col min="3" max="3" width="26.28515625" style="140" customWidth="1"/>
    <col min="4" max="15" width="12.140625" style="140" customWidth="1"/>
    <col min="16" max="16" width="17.42578125" style="140" customWidth="1"/>
    <col min="17" max="16384" width="12.42578125" style="140"/>
  </cols>
  <sheetData>
    <row r="3" spans="2:17" ht="23.25" x14ac:dyDescent="0.35">
      <c r="B3" s="46" t="s">
        <v>3</v>
      </c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2:17" ht="19.5" x14ac:dyDescent="0.3">
      <c r="B4" s="48" t="s">
        <v>2</v>
      </c>
      <c r="C4" s="48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2:17" ht="23.25" x14ac:dyDescent="0.35">
      <c r="B5" s="48" t="s">
        <v>35</v>
      </c>
      <c r="C5" s="48"/>
      <c r="D5" s="49"/>
      <c r="E5" s="50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2:17" ht="23.25" x14ac:dyDescent="0.35">
      <c r="B6" s="211" t="s">
        <v>84</v>
      </c>
      <c r="C6" s="51"/>
      <c r="D6" s="49"/>
      <c r="E6" s="50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2:17" ht="24" customHeight="1" x14ac:dyDescent="0.25">
      <c r="B7" s="223" t="s">
        <v>25</v>
      </c>
      <c r="C7" s="223" t="s">
        <v>51</v>
      </c>
      <c r="D7" s="216" t="s">
        <v>47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8"/>
      <c r="P7" s="228" t="s">
        <v>1</v>
      </c>
      <c r="Q7" s="47"/>
    </row>
    <row r="8" spans="2:17" x14ac:dyDescent="0.25">
      <c r="B8" s="224"/>
      <c r="C8" s="287"/>
      <c r="D8" s="100" t="s">
        <v>11</v>
      </c>
      <c r="E8" s="100" t="s">
        <v>12</v>
      </c>
      <c r="F8" s="100" t="s">
        <v>13</v>
      </c>
      <c r="G8" s="100" t="s">
        <v>14</v>
      </c>
      <c r="H8" s="100" t="s">
        <v>15</v>
      </c>
      <c r="I8" s="100" t="s">
        <v>16</v>
      </c>
      <c r="J8" s="100" t="s">
        <v>17</v>
      </c>
      <c r="K8" s="100" t="s">
        <v>18</v>
      </c>
      <c r="L8" s="100" t="s">
        <v>19</v>
      </c>
      <c r="M8" s="100" t="s">
        <v>20</v>
      </c>
      <c r="N8" s="100" t="s">
        <v>21</v>
      </c>
      <c r="O8" s="100" t="s">
        <v>22</v>
      </c>
      <c r="P8" s="230"/>
      <c r="Q8" s="47"/>
    </row>
    <row r="9" spans="2:17" ht="27.75" customHeight="1" x14ac:dyDescent="0.25">
      <c r="B9" s="253" t="s">
        <v>101</v>
      </c>
      <c r="C9" s="101" t="s">
        <v>7</v>
      </c>
      <c r="D9" s="184">
        <v>24</v>
      </c>
      <c r="E9" s="185">
        <v>24</v>
      </c>
      <c r="F9" s="185">
        <v>24</v>
      </c>
      <c r="G9" s="185">
        <v>47.7</v>
      </c>
      <c r="H9" s="185">
        <v>47.7</v>
      </c>
      <c r="I9" s="185">
        <v>47.7</v>
      </c>
      <c r="J9" s="186">
        <v>47.7</v>
      </c>
      <c r="K9" s="186">
        <v>47.7</v>
      </c>
      <c r="L9" s="186">
        <v>42</v>
      </c>
      <c r="M9" s="186">
        <v>40</v>
      </c>
      <c r="N9" s="186">
        <v>42</v>
      </c>
      <c r="O9" s="187">
        <v>42</v>
      </c>
      <c r="P9" s="194">
        <f>+SUM(D9:O9)</f>
        <v>476.5</v>
      </c>
      <c r="Q9" s="47"/>
    </row>
    <row r="10" spans="2:17" s="162" customFormat="1" ht="23.25" x14ac:dyDescent="0.25">
      <c r="B10" s="254"/>
      <c r="C10" s="145" t="s">
        <v>46</v>
      </c>
      <c r="D10" s="188">
        <v>24</v>
      </c>
      <c r="E10" s="189">
        <v>24</v>
      </c>
      <c r="F10" s="189">
        <v>24</v>
      </c>
      <c r="G10" s="189">
        <v>47.7</v>
      </c>
      <c r="H10" s="189">
        <v>47.7</v>
      </c>
      <c r="I10" s="189">
        <v>47.7</v>
      </c>
      <c r="J10" s="189">
        <v>14.45</v>
      </c>
      <c r="K10" s="189">
        <v>5.22</v>
      </c>
      <c r="L10" s="189">
        <v>10.220000000000001</v>
      </c>
      <c r="M10" s="189">
        <v>9.5</v>
      </c>
      <c r="N10" s="189">
        <v>9.4700000000000006</v>
      </c>
      <c r="O10" s="190">
        <v>6.05</v>
      </c>
      <c r="P10" s="195">
        <f>+SUM(D10:O10)</f>
        <v>270.01000000000005</v>
      </c>
      <c r="Q10" s="181"/>
    </row>
    <row r="11" spans="2:17" s="162" customFormat="1" ht="23.25" x14ac:dyDescent="0.25">
      <c r="B11" s="254"/>
      <c r="C11" s="106" t="s">
        <v>8</v>
      </c>
      <c r="D11" s="191">
        <v>31.99</v>
      </c>
      <c r="E11" s="192">
        <v>30.48</v>
      </c>
      <c r="F11" s="192">
        <v>45.77</v>
      </c>
      <c r="G11" s="192">
        <v>20.52</v>
      </c>
      <c r="H11" s="192">
        <v>16.690000000000001</v>
      </c>
      <c r="I11" s="192">
        <v>48.65</v>
      </c>
      <c r="J11" s="192">
        <v>20.059999999999999</v>
      </c>
      <c r="K11" s="192">
        <v>23.22</v>
      </c>
      <c r="L11" s="192">
        <v>23.13</v>
      </c>
      <c r="M11" s="192">
        <v>6.61</v>
      </c>
      <c r="N11" s="192">
        <v>5.44</v>
      </c>
      <c r="O11" s="193">
        <v>8.0500000000000007</v>
      </c>
      <c r="P11" s="195">
        <f>+SUM(D11:O11)</f>
        <v>280.61000000000007</v>
      </c>
      <c r="Q11" s="181"/>
    </row>
    <row r="12" spans="2:17" s="162" customFormat="1" ht="23.25" x14ac:dyDescent="0.25">
      <c r="B12" s="254"/>
      <c r="C12" s="172"/>
      <c r="D12" s="47"/>
      <c r="E12" s="47"/>
      <c r="F12" s="47"/>
      <c r="G12" s="47"/>
      <c r="H12" s="47"/>
      <c r="I12" s="47"/>
      <c r="J12" s="47"/>
      <c r="K12" s="47"/>
      <c r="L12" s="47"/>
      <c r="M12" s="282" t="s">
        <v>90</v>
      </c>
      <c r="N12" s="282"/>
      <c r="O12" s="282"/>
      <c r="P12" s="75">
        <f>+P11/+P10*100</f>
        <v>103.92578052664716</v>
      </c>
      <c r="Q12" s="181"/>
    </row>
    <row r="13" spans="2:17" s="162" customFormat="1" ht="20.25" customHeight="1" x14ac:dyDescent="0.25">
      <c r="B13" s="286"/>
      <c r="C13" s="173"/>
      <c r="D13" s="47"/>
      <c r="E13" s="47"/>
      <c r="F13" s="47"/>
      <c r="G13" s="47"/>
      <c r="H13" s="47"/>
      <c r="I13" s="47"/>
      <c r="J13" s="47"/>
      <c r="K13" s="47"/>
      <c r="L13" s="47"/>
      <c r="M13" s="234" t="s">
        <v>71</v>
      </c>
      <c r="N13" s="235"/>
      <c r="O13" s="236"/>
      <c r="P13" s="78">
        <f>+P10/+P10*100</f>
        <v>100</v>
      </c>
      <c r="Q13" s="181"/>
    </row>
    <row r="14" spans="2:17" s="162" customFormat="1" ht="30.75" customHeight="1" x14ac:dyDescent="0.25">
      <c r="B14" s="76" t="s">
        <v>52</v>
      </c>
      <c r="C14" s="17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181"/>
    </row>
    <row r="15" spans="2:17" s="162" customFormat="1" ht="38.25" x14ac:dyDescent="0.25">
      <c r="B15" s="212" t="s">
        <v>59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2:17" x14ac:dyDescent="0.25">
      <c r="B16" s="182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25">
      <c r="B17" s="182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25">
      <c r="B18" s="182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ht="20.25" x14ac:dyDescent="0.25">
      <c r="B19" s="18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</sheetData>
  <sheetProtection algorithmName="SHA-512" hashValue="9mxQ9qxL5fOMzsidHcq8cgvGZrlJQSMYLgzi4d1/5VXci0auJkH3WG7ClDFF4vVWCpYZrtH7CGHM7G31EoP+iA==" saltValue="GQfwMUHGVsYlU7Dnwopf7A==" spinCount="100000" sheet="1" objects="1" scenarios="1"/>
  <mergeCells count="7">
    <mergeCell ref="M13:O13"/>
    <mergeCell ref="B9:B13"/>
    <mergeCell ref="C7:C8"/>
    <mergeCell ref="D7:O7"/>
    <mergeCell ref="P7:P8"/>
    <mergeCell ref="M12:O12"/>
    <mergeCell ref="B7:B8"/>
  </mergeCells>
  <conditionalFormatting sqref="D9:P11">
    <cfRule type="cellIs" dxfId="17" priority="1" operator="lessThan">
      <formula>#REF!</formula>
    </cfRule>
    <cfRule type="cellIs" dxfId="16" priority="2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546-0FC4-410D-A45E-7CFA8A93233E}">
  <sheetPr>
    <tabColor rgb="FF691C32"/>
  </sheetPr>
  <dimension ref="C6:Q22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26.5703125" style="140" customWidth="1"/>
    <col min="5" max="16" width="10.8554687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85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87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33" customHeight="1" x14ac:dyDescent="0.25">
      <c r="C12" s="253" t="s">
        <v>102</v>
      </c>
      <c r="D12" s="101" t="s">
        <v>7</v>
      </c>
      <c r="E12" s="153">
        <v>30</v>
      </c>
      <c r="F12" s="154">
        <v>30</v>
      </c>
      <c r="G12" s="154">
        <v>30</v>
      </c>
      <c r="H12" s="154">
        <v>30</v>
      </c>
      <c r="I12" s="154">
        <v>30</v>
      </c>
      <c r="J12" s="154">
        <v>30</v>
      </c>
      <c r="K12" s="154">
        <v>30</v>
      </c>
      <c r="L12" s="154">
        <v>30</v>
      </c>
      <c r="M12" s="154">
        <v>30</v>
      </c>
      <c r="N12" s="154">
        <v>30</v>
      </c>
      <c r="O12" s="154">
        <v>30</v>
      </c>
      <c r="P12" s="155">
        <v>30</v>
      </c>
      <c r="Q12" s="144">
        <f>+SUM(E12:P12)</f>
        <v>360</v>
      </c>
    </row>
    <row r="13" spans="3:17" ht="33" customHeight="1" x14ac:dyDescent="0.25">
      <c r="C13" s="254"/>
      <c r="D13" s="103" t="s">
        <v>8</v>
      </c>
      <c r="E13" s="167">
        <v>30</v>
      </c>
      <c r="F13" s="66">
        <v>30</v>
      </c>
      <c r="G13" s="66">
        <v>30</v>
      </c>
      <c r="H13" s="66">
        <v>30</v>
      </c>
      <c r="I13" s="66">
        <v>30</v>
      </c>
      <c r="J13" s="66">
        <v>30</v>
      </c>
      <c r="K13" s="66">
        <v>30</v>
      </c>
      <c r="L13" s="66">
        <v>30</v>
      </c>
      <c r="M13" s="66">
        <v>30</v>
      </c>
      <c r="N13" s="66">
        <v>30</v>
      </c>
      <c r="O13" s="66">
        <v>30</v>
      </c>
      <c r="P13" s="168">
        <v>30</v>
      </c>
      <c r="Q13" s="171">
        <f>+SUM(E13:P13)</f>
        <v>360</v>
      </c>
    </row>
    <row r="14" spans="3:17" ht="27.75" customHeight="1" x14ac:dyDescent="0.25">
      <c r="C14" s="254"/>
      <c r="D14" s="138" t="s">
        <v>45</v>
      </c>
      <c r="E14" s="271" t="s">
        <v>39</v>
      </c>
      <c r="F14" s="271"/>
      <c r="G14" s="271"/>
      <c r="H14" s="271"/>
      <c r="I14" s="271"/>
      <c r="J14" s="271"/>
      <c r="K14" s="271"/>
      <c r="L14" s="271"/>
      <c r="M14" s="271"/>
      <c r="N14" s="280"/>
      <c r="O14" s="280"/>
      <c r="P14" s="281"/>
      <c r="Q14" s="90">
        <v>2365</v>
      </c>
    </row>
    <row r="15" spans="3:17" ht="27.75" customHeight="1" x14ac:dyDescent="0.25">
      <c r="C15" s="254"/>
      <c r="D15" s="172"/>
      <c r="E15" s="74"/>
      <c r="F15" s="74"/>
      <c r="G15" s="74"/>
      <c r="H15" s="74"/>
      <c r="I15" s="74"/>
      <c r="J15" s="74"/>
      <c r="K15" s="74"/>
      <c r="L15" s="74"/>
      <c r="M15" s="231" t="s">
        <v>90</v>
      </c>
      <c r="N15" s="232"/>
      <c r="O15" s="232"/>
      <c r="P15" s="233"/>
      <c r="Q15" s="75">
        <f>+Q13/+Q14*100</f>
        <v>15.221987315010571</v>
      </c>
    </row>
    <row r="16" spans="3:17" ht="27.75" customHeight="1" x14ac:dyDescent="0.25">
      <c r="C16" s="286"/>
      <c r="D16" s="172"/>
      <c r="E16" s="47"/>
      <c r="F16" s="47"/>
      <c r="G16" s="47"/>
      <c r="H16" s="47"/>
      <c r="I16" s="47"/>
      <c r="J16" s="47"/>
      <c r="K16" s="47"/>
      <c r="L16" s="47"/>
      <c r="M16" s="234" t="s">
        <v>71</v>
      </c>
      <c r="N16" s="235"/>
      <c r="O16" s="235"/>
      <c r="P16" s="236"/>
      <c r="Q16" s="129">
        <f>+Q12/Q14*100</f>
        <v>15.221987315010571</v>
      </c>
    </row>
    <row r="17" spans="3:17" x14ac:dyDescent="0.25">
      <c r="C17" s="76" t="s">
        <v>52</v>
      </c>
      <c r="D17" s="174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ht="51" x14ac:dyDescent="0.25">
      <c r="C18" s="212" t="s">
        <v>60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sheetProtection algorithmName="SHA-512" hashValue="WyL0JIcr2Zzxu2Mwb454jgK9QBs9SgNSuM9cygTf1psiizl5fg61LMAUCRMW5UDj0ORfhk+U1GswaKiYx4/4Jg==" saltValue="IGgt+2IjkdbZ/c0qOYrxew==" spinCount="100000" sheet="1" objects="1" scenarios="1"/>
  <mergeCells count="8">
    <mergeCell ref="Q10:Q11"/>
    <mergeCell ref="C12:C16"/>
    <mergeCell ref="M16:P16"/>
    <mergeCell ref="C10:C11"/>
    <mergeCell ref="E10:P10"/>
    <mergeCell ref="E14:P14"/>
    <mergeCell ref="D10:D11"/>
    <mergeCell ref="M15:P15"/>
  </mergeCells>
  <conditionalFormatting sqref="E12:P12 E14:P14">
    <cfRule type="cellIs" dxfId="15" priority="5" operator="lessThan">
      <formula>#REF!</formula>
    </cfRule>
    <cfRule type="cellIs" dxfId="14" priority="6" operator="greaterThan">
      <formula>#REF!</formula>
    </cfRule>
  </conditionalFormatting>
  <conditionalFormatting sqref="Q12:Q14">
    <cfRule type="cellIs" dxfId="13" priority="3" operator="lessThan">
      <formula>#REF!</formula>
    </cfRule>
    <cfRule type="cellIs" dxfId="12" priority="4" operator="greaterThan">
      <formula>#REF!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16CD-22C2-440B-954C-B74D05EBDFDA}">
  <sheetPr>
    <tabColor rgb="FF691C32"/>
  </sheetPr>
  <dimension ref="C6:Q21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23.7109375" style="140" customWidth="1"/>
    <col min="5" max="16" width="12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40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87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27.75" customHeight="1" x14ac:dyDescent="0.25">
      <c r="C12" s="253" t="s">
        <v>103</v>
      </c>
      <c r="D12" s="101" t="s">
        <v>7</v>
      </c>
      <c r="E12" s="54">
        <v>7</v>
      </c>
      <c r="F12" s="55">
        <v>5</v>
      </c>
      <c r="G12" s="55">
        <v>4</v>
      </c>
      <c r="H12" s="55">
        <v>4</v>
      </c>
      <c r="I12" s="55">
        <v>4</v>
      </c>
      <c r="J12" s="55">
        <v>3</v>
      </c>
      <c r="K12" s="55">
        <v>4</v>
      </c>
      <c r="L12" s="55">
        <v>2</v>
      </c>
      <c r="M12" s="55">
        <v>4</v>
      </c>
      <c r="N12" s="55">
        <v>1</v>
      </c>
      <c r="O12" s="55">
        <v>1</v>
      </c>
      <c r="P12" s="86">
        <v>1</v>
      </c>
      <c r="Q12" s="144">
        <f>+SUM(E12:P12)</f>
        <v>40</v>
      </c>
    </row>
    <row r="13" spans="3:17" ht="27.75" customHeight="1" x14ac:dyDescent="0.25">
      <c r="C13" s="254"/>
      <c r="D13" s="103" t="s">
        <v>8</v>
      </c>
      <c r="E13" s="107">
        <v>4</v>
      </c>
      <c r="F13" s="108">
        <v>7</v>
      </c>
      <c r="G13" s="108">
        <v>7</v>
      </c>
      <c r="H13" s="197">
        <v>7</v>
      </c>
      <c r="I13" s="197">
        <v>1</v>
      </c>
      <c r="J13" s="197">
        <v>1</v>
      </c>
      <c r="K13" s="197">
        <v>2</v>
      </c>
      <c r="L13" s="197">
        <v>1</v>
      </c>
      <c r="M13" s="197">
        <v>4</v>
      </c>
      <c r="N13" s="197">
        <v>3</v>
      </c>
      <c r="O13" s="197">
        <v>0</v>
      </c>
      <c r="P13" s="198">
        <v>1</v>
      </c>
      <c r="Q13" s="63">
        <f>+SUM(E13:P13)</f>
        <v>38</v>
      </c>
    </row>
    <row r="14" spans="3:17" ht="27.75" customHeight="1" x14ac:dyDescent="0.25">
      <c r="C14" s="286"/>
      <c r="D14" s="199"/>
      <c r="E14" s="74"/>
      <c r="F14" s="74"/>
      <c r="G14" s="74"/>
      <c r="H14" s="74"/>
      <c r="I14" s="74"/>
      <c r="J14" s="74"/>
      <c r="K14" s="74"/>
      <c r="L14" s="74"/>
      <c r="M14" s="74"/>
      <c r="N14" s="231" t="s">
        <v>90</v>
      </c>
      <c r="O14" s="232"/>
      <c r="P14" s="233"/>
      <c r="Q14" s="75">
        <f>+Q13/Q12*100</f>
        <v>95</v>
      </c>
    </row>
    <row r="15" spans="3:17" ht="27.75" customHeight="1" x14ac:dyDescent="0.25">
      <c r="C15" s="76" t="s">
        <v>52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234" t="s">
        <v>71</v>
      </c>
      <c r="O15" s="235"/>
      <c r="P15" s="236"/>
      <c r="Q15" s="78">
        <f>+Q12/Q12*100</f>
        <v>100</v>
      </c>
    </row>
    <row r="16" spans="3:17" ht="51" x14ac:dyDescent="0.25">
      <c r="C16" s="212" t="s">
        <v>62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x14ac:dyDescent="0.2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x14ac:dyDescent="0.2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</sheetData>
  <sheetProtection algorithmName="SHA-512" hashValue="t+2VxMv9xEg3nznlRblNi2qs1adz11Vm+gVWTGKQoQ+dQc7mDOUIQfP2J7i3W0JewmldlWMTUUO2TPaOHRxvJw==" saltValue="zJIVCkuOU2uDvO8IwCQ51A==" spinCount="100000" sheet="1" objects="1" scenarios="1"/>
  <mergeCells count="7">
    <mergeCell ref="Q10:Q11"/>
    <mergeCell ref="N15:P15"/>
    <mergeCell ref="C10:C11"/>
    <mergeCell ref="E10:P10"/>
    <mergeCell ref="D10:D11"/>
    <mergeCell ref="N14:P14"/>
    <mergeCell ref="C12:C14"/>
  </mergeCells>
  <conditionalFormatting sqref="E13:G13">
    <cfRule type="cellIs" dxfId="11" priority="1" operator="lessThan">
      <formula>#REF!</formula>
    </cfRule>
    <cfRule type="cellIs" dxfId="10" priority="2" operator="greaterThan">
      <formula>#REF!</formula>
    </cfRule>
  </conditionalFormatting>
  <conditionalFormatting sqref="E12:P12">
    <cfRule type="cellIs" dxfId="9" priority="7" operator="lessThan">
      <formula>#REF!</formula>
    </cfRule>
    <cfRule type="cellIs" dxfId="8" priority="8" operator="greaterThan">
      <formula>#REF!</formula>
    </cfRule>
  </conditionalFormatting>
  <conditionalFormatting sqref="Q12:Q13">
    <cfRule type="cellIs" dxfId="7" priority="5" operator="lessThan">
      <formula>#REF!</formula>
    </cfRule>
    <cfRule type="cellIs" dxfId="6" priority="6" operator="greaterThan">
      <formula>#REF!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3797-2D3D-44EA-88E1-75CD0151935C}">
  <sheetPr>
    <tabColor rgb="FF691C32"/>
  </sheetPr>
  <dimension ref="C6:Q24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35.42578125" style="140" customWidth="1"/>
    <col min="5" max="16" width="11.570312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41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87"/>
      <c r="E11" s="52" t="s">
        <v>11</v>
      </c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19</v>
      </c>
      <c r="N11" s="52" t="s">
        <v>20</v>
      </c>
      <c r="O11" s="52" t="s">
        <v>21</v>
      </c>
      <c r="P11" s="52" t="s">
        <v>22</v>
      </c>
      <c r="Q11" s="230"/>
    </row>
    <row r="12" spans="3:17" ht="27.75" customHeight="1" x14ac:dyDescent="0.25">
      <c r="C12" s="253" t="s">
        <v>104</v>
      </c>
      <c r="D12" s="101" t="s">
        <v>7</v>
      </c>
      <c r="E12" s="54">
        <v>80</v>
      </c>
      <c r="F12" s="55">
        <v>120</v>
      </c>
      <c r="G12" s="55">
        <v>120</v>
      </c>
      <c r="H12" s="55">
        <v>500</v>
      </c>
      <c r="I12" s="55">
        <v>800</v>
      </c>
      <c r="J12" s="55">
        <v>180</v>
      </c>
      <c r="K12" s="55">
        <v>180</v>
      </c>
      <c r="L12" s="55">
        <v>120</v>
      </c>
      <c r="M12" s="55">
        <v>200</v>
      </c>
      <c r="N12" s="55">
        <v>180</v>
      </c>
      <c r="O12" s="55">
        <v>1000</v>
      </c>
      <c r="P12" s="86">
        <v>120</v>
      </c>
      <c r="Q12" s="144">
        <f>+SUM(E12:P12)</f>
        <v>3600</v>
      </c>
    </row>
    <row r="13" spans="3:17" ht="27.75" customHeight="1" x14ac:dyDescent="0.25">
      <c r="C13" s="254"/>
      <c r="D13" s="145" t="s">
        <v>46</v>
      </c>
      <c r="E13" s="200">
        <v>80</v>
      </c>
      <c r="F13" s="196">
        <v>120</v>
      </c>
      <c r="G13" s="196">
        <v>120</v>
      </c>
      <c r="H13" s="196">
        <v>360</v>
      </c>
      <c r="I13" s="196">
        <v>1400</v>
      </c>
      <c r="J13" s="196">
        <v>260</v>
      </c>
      <c r="K13" s="201">
        <v>100</v>
      </c>
      <c r="L13" s="201">
        <v>200</v>
      </c>
      <c r="M13" s="201">
        <v>300</v>
      </c>
      <c r="N13" s="201">
        <v>400</v>
      </c>
      <c r="O13" s="202">
        <v>1000</v>
      </c>
      <c r="P13" s="203">
        <v>200</v>
      </c>
      <c r="Q13" s="63">
        <f>+SUM(E13:P13)</f>
        <v>4540</v>
      </c>
    </row>
    <row r="14" spans="3:17" ht="27.75" customHeight="1" x14ac:dyDescent="0.25">
      <c r="C14" s="254"/>
      <c r="D14" s="69" t="s">
        <v>8</v>
      </c>
      <c r="E14" s="178">
        <v>317</v>
      </c>
      <c r="F14" s="179">
        <v>554</v>
      </c>
      <c r="G14" s="179">
        <v>280</v>
      </c>
      <c r="H14" s="179">
        <v>341</v>
      </c>
      <c r="I14" s="179">
        <v>792</v>
      </c>
      <c r="J14" s="179">
        <v>207</v>
      </c>
      <c r="K14" s="124">
        <v>127</v>
      </c>
      <c r="L14" s="124">
        <v>44</v>
      </c>
      <c r="M14" s="124">
        <v>72</v>
      </c>
      <c r="N14" s="124">
        <v>187</v>
      </c>
      <c r="O14" s="137">
        <v>1347</v>
      </c>
      <c r="P14" s="205">
        <v>120</v>
      </c>
      <c r="Q14" s="90">
        <f>+SUM(E14:P14)</f>
        <v>4388</v>
      </c>
    </row>
    <row r="15" spans="3:17" ht="27.75" customHeight="1" x14ac:dyDescent="0.25">
      <c r="C15" s="254"/>
      <c r="D15" s="73"/>
      <c r="E15" s="204"/>
      <c r="F15" s="204"/>
      <c r="G15" s="204"/>
      <c r="H15" s="204"/>
      <c r="I15" s="204"/>
      <c r="J15" s="204"/>
      <c r="K15" s="204"/>
      <c r="L15" s="204"/>
      <c r="M15" s="204"/>
      <c r="N15" s="250" t="s">
        <v>90</v>
      </c>
      <c r="O15" s="251"/>
      <c r="P15" s="252"/>
      <c r="Q15" s="129">
        <f>+Q14/Q13*100</f>
        <v>96.651982378854626</v>
      </c>
    </row>
    <row r="16" spans="3:17" ht="26.25" customHeight="1" x14ac:dyDescent="0.25">
      <c r="C16" s="254"/>
      <c r="D16" s="77"/>
      <c r="E16" s="47"/>
      <c r="F16" s="47"/>
      <c r="G16" s="47"/>
      <c r="H16" s="47"/>
      <c r="I16" s="47"/>
      <c r="J16" s="47"/>
      <c r="K16" s="47"/>
      <c r="L16" s="47"/>
      <c r="M16" s="47"/>
      <c r="N16" s="283" t="s">
        <v>71</v>
      </c>
      <c r="O16" s="283"/>
      <c r="P16" s="283"/>
      <c r="Q16" s="78">
        <f>+Q13/Q13*100</f>
        <v>100</v>
      </c>
    </row>
    <row r="17" spans="3:17" x14ac:dyDescent="0.25">
      <c r="C17" s="76" t="s">
        <v>52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ht="25.5" x14ac:dyDescent="0.25">
      <c r="C18" s="212" t="s">
        <v>61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x14ac:dyDescent="0.25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x14ac:dyDescent="0.25"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</sheetData>
  <sheetProtection algorithmName="SHA-512" hashValue="BS5GWkR0liOwyIhPpMN0OV7j6aiMG5ys2DjhF25et9c+j3eEAwOdVI9sZtgDwZpwFWWVH8gQgfeUgauVSW1clQ==" saltValue="+qy50WZxlEoCULIbULT9DQ==" spinCount="100000" sheet="1" objects="1" scenarios="1"/>
  <mergeCells count="7">
    <mergeCell ref="Q10:Q11"/>
    <mergeCell ref="N16:P16"/>
    <mergeCell ref="C10:C11"/>
    <mergeCell ref="E10:P10"/>
    <mergeCell ref="D10:D11"/>
    <mergeCell ref="N15:P15"/>
    <mergeCell ref="C12:C16"/>
  </mergeCells>
  <conditionalFormatting sqref="E15">
    <cfRule type="cellIs" dxfId="5" priority="3" operator="lessThan">
      <formula>#REF!</formula>
    </cfRule>
    <cfRule type="cellIs" dxfId="4" priority="4" operator="greaterThan">
      <formula>#REF!</formula>
    </cfRule>
  </conditionalFormatting>
  <conditionalFormatting sqref="E12:Q14">
    <cfRule type="cellIs" dxfId="3" priority="1" operator="lessThan">
      <formula>#REF!</formula>
    </cfRule>
    <cfRule type="cellIs" dxfId="2" priority="2" operator="greaterThan">
      <formula>#REF!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0787-8E3D-48E1-9C22-DA288AB3AD81}">
  <sheetPr>
    <tabColor rgb="FF83C6BF"/>
  </sheetPr>
  <dimension ref="C6:Q22"/>
  <sheetViews>
    <sheetView showGridLines="0" topLeftCell="C1" zoomScale="85" zoomScaleNormal="85" workbookViewId="0">
      <selection activeCell="E22" sqref="E22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29.5703125" style="140" customWidth="1"/>
    <col min="5" max="16" width="11.4257812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42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106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87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27.75" customHeight="1" x14ac:dyDescent="0.25">
      <c r="C12" s="253" t="s">
        <v>105</v>
      </c>
      <c r="D12" s="101" t="s">
        <v>7</v>
      </c>
      <c r="E12" s="206">
        <v>1</v>
      </c>
      <c r="F12" s="207">
        <v>1</v>
      </c>
      <c r="G12" s="207">
        <v>1</v>
      </c>
      <c r="H12" s="207">
        <v>1</v>
      </c>
      <c r="I12" s="207">
        <v>1</v>
      </c>
      <c r="J12" s="207">
        <v>1</v>
      </c>
      <c r="K12" s="207">
        <v>1</v>
      </c>
      <c r="L12" s="207">
        <v>1</v>
      </c>
      <c r="M12" s="207">
        <v>1</v>
      </c>
      <c r="N12" s="207">
        <v>1</v>
      </c>
      <c r="O12" s="207">
        <v>1</v>
      </c>
      <c r="P12" s="208">
        <v>1</v>
      </c>
      <c r="Q12" s="144">
        <f>+SUM(E12:P12)</f>
        <v>12</v>
      </c>
    </row>
    <row r="13" spans="3:17" ht="27.75" customHeight="1" x14ac:dyDescent="0.25">
      <c r="C13" s="254"/>
      <c r="D13" s="69" t="s">
        <v>8</v>
      </c>
      <c r="E13" s="123">
        <v>1</v>
      </c>
      <c r="F13" s="124">
        <v>1</v>
      </c>
      <c r="G13" s="124">
        <v>1</v>
      </c>
      <c r="H13" s="124">
        <v>1</v>
      </c>
      <c r="I13" s="124">
        <v>1</v>
      </c>
      <c r="J13" s="124">
        <v>1</v>
      </c>
      <c r="K13" s="124">
        <v>1</v>
      </c>
      <c r="L13" s="124">
        <v>1</v>
      </c>
      <c r="M13" s="124">
        <v>1</v>
      </c>
      <c r="N13" s="124">
        <v>1</v>
      </c>
      <c r="O13" s="209">
        <v>1</v>
      </c>
      <c r="P13" s="210">
        <v>1</v>
      </c>
      <c r="Q13" s="90">
        <f>+SUM(E13:P13)</f>
        <v>12</v>
      </c>
    </row>
    <row r="14" spans="3:17" ht="21.75" customHeight="1" x14ac:dyDescent="0.25">
      <c r="C14" s="254"/>
      <c r="D14" s="77"/>
      <c r="E14" s="47"/>
      <c r="F14" s="47"/>
      <c r="G14" s="47"/>
      <c r="H14" s="47"/>
      <c r="I14" s="47"/>
      <c r="J14" s="47"/>
      <c r="K14" s="47"/>
      <c r="L14" s="47"/>
      <c r="M14" s="47"/>
      <c r="N14" s="250" t="s">
        <v>90</v>
      </c>
      <c r="O14" s="232"/>
      <c r="P14" s="233"/>
      <c r="Q14" s="75">
        <f>+Q13/Q12*100</f>
        <v>100</v>
      </c>
    </row>
    <row r="15" spans="3:17" ht="21.75" customHeight="1" x14ac:dyDescent="0.25">
      <c r="C15" s="286"/>
      <c r="D15" s="77"/>
      <c r="E15" s="47"/>
      <c r="F15" s="47"/>
      <c r="G15" s="47"/>
      <c r="H15" s="47"/>
      <c r="I15" s="47"/>
      <c r="J15" s="47"/>
      <c r="K15" s="47"/>
      <c r="L15" s="47"/>
      <c r="M15" s="47"/>
      <c r="N15" s="283" t="s">
        <v>71</v>
      </c>
      <c r="O15" s="283"/>
      <c r="P15" s="283"/>
      <c r="Q15" s="78">
        <f>+Q12/Q12*100</f>
        <v>100</v>
      </c>
    </row>
    <row r="16" spans="3:17" x14ac:dyDescent="0.25">
      <c r="C16" s="76" t="s">
        <v>52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51" x14ac:dyDescent="0.25">
      <c r="C17" s="212" t="s">
        <v>63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x14ac:dyDescent="0.2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sheetProtection algorithmName="SHA-512" hashValue="AbiU98roa3yggfSGMHi8tFJpDQG3VPS1uYvnsYV6Uevt6zlvAcjaJMTg7LLXxOm2vf0NKB+F9WIA449qDUNPtw==" saltValue="UVOM8sc68F28ma1NuwAJmw==" spinCount="100000" sheet="1" objects="1" scenarios="1"/>
  <mergeCells count="7">
    <mergeCell ref="Q10:Q11"/>
    <mergeCell ref="N15:P15"/>
    <mergeCell ref="C10:C11"/>
    <mergeCell ref="E10:P10"/>
    <mergeCell ref="D10:D11"/>
    <mergeCell ref="C12:C15"/>
    <mergeCell ref="N14:P14"/>
  </mergeCells>
  <conditionalFormatting sqref="E12:Q13">
    <cfRule type="cellIs" dxfId="1" priority="1" operator="lessThan">
      <formula>#REF!</formula>
    </cfRule>
    <cfRule type="cellIs" dxfId="0" priority="2" operator="greaterThan">
      <formula>#REF!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51EC-A866-40F3-8377-24408D44CF74}">
  <sheetPr>
    <tabColor rgb="FF235B4E"/>
  </sheetPr>
  <dimension ref="C6:R32"/>
  <sheetViews>
    <sheetView showGridLines="0" topLeftCell="C5" zoomScale="75" zoomScaleNormal="75" workbookViewId="0">
      <selection activeCell="C12" sqref="C12:C16"/>
    </sheetView>
  </sheetViews>
  <sheetFormatPr baseColWidth="10" defaultRowHeight="15" x14ac:dyDescent="0.25"/>
  <cols>
    <col min="1" max="2" width="11.42578125" style="47"/>
    <col min="3" max="3" width="87.5703125" style="47" customWidth="1"/>
    <col min="4" max="4" width="34.140625" style="47" customWidth="1"/>
    <col min="5" max="16" width="11.5703125" style="47" customWidth="1"/>
    <col min="17" max="17" width="25.140625" style="47" customWidth="1"/>
    <col min="18" max="16384" width="11.42578125" style="47"/>
  </cols>
  <sheetData>
    <row r="6" spans="3:18" ht="23.25" x14ac:dyDescent="0.35">
      <c r="C6" s="46" t="s">
        <v>3</v>
      </c>
      <c r="D6" s="46"/>
    </row>
    <row r="7" spans="3:18" ht="19.5" x14ac:dyDescent="0.3">
      <c r="C7" s="48" t="s">
        <v>2</v>
      </c>
      <c r="D7" s="48"/>
    </row>
    <row r="8" spans="3:18" ht="23.25" x14ac:dyDescent="0.35">
      <c r="C8" s="48" t="s">
        <v>9</v>
      </c>
      <c r="D8" s="48"/>
      <c r="E8" s="49"/>
      <c r="F8" s="50"/>
    </row>
    <row r="9" spans="3:18" ht="23.25" x14ac:dyDescent="0.35">
      <c r="C9" s="211" t="s">
        <v>64</v>
      </c>
      <c r="D9" s="51"/>
      <c r="E9" s="49"/>
      <c r="F9" s="50"/>
    </row>
    <row r="10" spans="3:18" ht="24" customHeight="1" x14ac:dyDescent="0.25">
      <c r="C10" s="223" t="s">
        <v>25</v>
      </c>
      <c r="D10" s="223" t="s">
        <v>44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8" ht="18" customHeight="1" x14ac:dyDescent="0.25">
      <c r="C11" s="224"/>
      <c r="D11" s="224"/>
      <c r="E11" s="52" t="s">
        <v>11</v>
      </c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19</v>
      </c>
      <c r="N11" s="52" t="s">
        <v>20</v>
      </c>
      <c r="O11" s="52" t="s">
        <v>21</v>
      </c>
      <c r="P11" s="52" t="s">
        <v>22</v>
      </c>
      <c r="Q11" s="229"/>
    </row>
    <row r="12" spans="3:18" ht="23.25" x14ac:dyDescent="0.25">
      <c r="C12" s="214" t="s">
        <v>86</v>
      </c>
      <c r="D12" s="53" t="s">
        <v>7</v>
      </c>
      <c r="E12" s="54">
        <v>0</v>
      </c>
      <c r="F12" s="55">
        <v>3225</v>
      </c>
      <c r="G12" s="55">
        <v>9875</v>
      </c>
      <c r="H12" s="55">
        <v>7889</v>
      </c>
      <c r="I12" s="55">
        <v>21023</v>
      </c>
      <c r="J12" s="55">
        <v>13872</v>
      </c>
      <c r="K12" s="55">
        <v>7689</v>
      </c>
      <c r="L12" s="55">
        <v>12351</v>
      </c>
      <c r="M12" s="55">
        <v>16018</v>
      </c>
      <c r="N12" s="55">
        <v>22698</v>
      </c>
      <c r="O12" s="55">
        <v>11112</v>
      </c>
      <c r="P12" s="56">
        <v>2092</v>
      </c>
      <c r="Q12" s="57">
        <f>+SUM(E12:P12)</f>
        <v>127844</v>
      </c>
    </row>
    <row r="13" spans="3:18" ht="23.25" x14ac:dyDescent="0.25">
      <c r="C13" s="215"/>
      <c r="D13" s="58" t="s">
        <v>46</v>
      </c>
      <c r="E13" s="59">
        <v>0</v>
      </c>
      <c r="F13" s="60">
        <v>3225</v>
      </c>
      <c r="G13" s="61">
        <v>9875</v>
      </c>
      <c r="H13" s="61">
        <v>7578</v>
      </c>
      <c r="I13" s="61">
        <v>20712</v>
      </c>
      <c r="J13" s="61">
        <v>13666</v>
      </c>
      <c r="K13" s="61">
        <v>7575</v>
      </c>
      <c r="L13" s="61">
        <v>12168</v>
      </c>
      <c r="M13" s="61">
        <v>15781</v>
      </c>
      <c r="N13" s="61">
        <v>22362</v>
      </c>
      <c r="O13" s="61">
        <v>10947</v>
      </c>
      <c r="P13" s="62">
        <v>2061</v>
      </c>
      <c r="Q13" s="63">
        <f>+SUM(E13:P13)</f>
        <v>125950</v>
      </c>
    </row>
    <row r="14" spans="3:18" ht="23.25" x14ac:dyDescent="0.25">
      <c r="C14" s="215"/>
      <c r="D14" s="58" t="s">
        <v>46</v>
      </c>
      <c r="E14" s="59">
        <v>11739</v>
      </c>
      <c r="F14" s="60">
        <v>26696</v>
      </c>
      <c r="G14" s="61">
        <v>23780</v>
      </c>
      <c r="H14" s="61">
        <v>42919</v>
      </c>
      <c r="I14" s="61">
        <v>62566</v>
      </c>
      <c r="J14" s="61">
        <v>0</v>
      </c>
      <c r="K14" s="61">
        <v>20807</v>
      </c>
      <c r="L14" s="61">
        <v>24525</v>
      </c>
      <c r="M14" s="61">
        <v>24525</v>
      </c>
      <c r="N14" s="61">
        <v>23189</v>
      </c>
      <c r="O14" s="61">
        <v>23189</v>
      </c>
      <c r="P14" s="62">
        <v>23190</v>
      </c>
      <c r="Q14" s="63">
        <f>+SUM(E14:P14)</f>
        <v>307125</v>
      </c>
    </row>
    <row r="15" spans="3:18" ht="27.75" customHeight="1" x14ac:dyDescent="0.25">
      <c r="C15" s="215"/>
      <c r="D15" s="58" t="s">
        <v>8</v>
      </c>
      <c r="E15" s="64">
        <v>11739</v>
      </c>
      <c r="F15" s="65">
        <v>26696</v>
      </c>
      <c r="G15" s="65">
        <v>23780</v>
      </c>
      <c r="H15" s="65">
        <v>42919</v>
      </c>
      <c r="I15" s="66">
        <v>62566</v>
      </c>
      <c r="J15" s="65">
        <v>19443</v>
      </c>
      <c r="K15" s="67">
        <v>20807</v>
      </c>
      <c r="L15" s="67">
        <v>21283</v>
      </c>
      <c r="M15" s="67">
        <v>22747</v>
      </c>
      <c r="N15" s="67">
        <v>39965</v>
      </c>
      <c r="O15" s="67">
        <v>22339</v>
      </c>
      <c r="P15" s="68">
        <v>6221</v>
      </c>
      <c r="Q15" s="57">
        <f>+SUM(E15:P15)</f>
        <v>320505</v>
      </c>
    </row>
    <row r="16" spans="3:18" ht="23.25" x14ac:dyDescent="0.25">
      <c r="C16" s="215"/>
      <c r="D16" s="69" t="s">
        <v>45</v>
      </c>
      <c r="E16" s="219" t="s">
        <v>23</v>
      </c>
      <c r="F16" s="220"/>
      <c r="G16" s="220"/>
      <c r="H16" s="220"/>
      <c r="I16" s="220"/>
      <c r="J16" s="220"/>
      <c r="K16" s="220"/>
      <c r="L16" s="220"/>
      <c r="M16" s="220"/>
      <c r="N16" s="221"/>
      <c r="O16" s="221"/>
      <c r="P16" s="222"/>
      <c r="Q16" s="70">
        <v>2518778</v>
      </c>
      <c r="R16" s="71"/>
    </row>
    <row r="17" spans="3:18" ht="27.75" customHeight="1" x14ac:dyDescent="0.25">
      <c r="C17" s="72"/>
      <c r="D17" s="73"/>
      <c r="E17" s="74"/>
      <c r="F17" s="74"/>
      <c r="G17" s="74"/>
      <c r="H17" s="74"/>
      <c r="I17" s="74"/>
      <c r="J17" s="74"/>
      <c r="K17" s="74"/>
      <c r="L17" s="74"/>
      <c r="M17" s="231" t="s">
        <v>91</v>
      </c>
      <c r="N17" s="232"/>
      <c r="O17" s="232"/>
      <c r="P17" s="233"/>
      <c r="Q17" s="75">
        <f>(((Q16+Q15)/Q16)-1)*100</f>
        <v>12.724622813126052</v>
      </c>
    </row>
    <row r="18" spans="3:18" ht="23.25" x14ac:dyDescent="0.25">
      <c r="C18" s="76" t="s">
        <v>52</v>
      </c>
      <c r="D18" s="77"/>
      <c r="M18" s="234" t="s">
        <v>70</v>
      </c>
      <c r="N18" s="235"/>
      <c r="O18" s="235"/>
      <c r="P18" s="236"/>
      <c r="Q18" s="78">
        <f>(((+Q14+Q16)/Q16)-1)*100</f>
        <v>12.193412837495</v>
      </c>
    </row>
    <row r="19" spans="3:18" ht="30" customHeight="1" x14ac:dyDescent="0.25">
      <c r="C19" s="212" t="s">
        <v>73</v>
      </c>
      <c r="D19" s="77"/>
      <c r="N19" s="79"/>
      <c r="O19" s="79"/>
      <c r="P19" s="79"/>
      <c r="Q19" s="80"/>
    </row>
    <row r="20" spans="3:18" ht="23.25" x14ac:dyDescent="0.25">
      <c r="D20" s="77"/>
      <c r="N20" s="79"/>
      <c r="O20" s="79"/>
      <c r="P20" s="79"/>
      <c r="Q20" s="80"/>
    </row>
    <row r="21" spans="3:18" ht="21.75" customHeight="1" x14ac:dyDescent="0.25">
      <c r="C21" s="77"/>
      <c r="D21" s="77"/>
      <c r="N21" s="81"/>
      <c r="O21" s="81"/>
      <c r="P21" s="81"/>
      <c r="Q21" s="80"/>
    </row>
    <row r="22" spans="3:18" ht="21.75" customHeight="1" x14ac:dyDescent="0.25">
      <c r="C22" s="82"/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84"/>
      <c r="P22" s="84"/>
      <c r="Q22" s="85"/>
    </row>
    <row r="23" spans="3:18" ht="24" customHeight="1" x14ac:dyDescent="0.25">
      <c r="C23" s="223" t="s">
        <v>25</v>
      </c>
      <c r="D23" s="223" t="s">
        <v>44</v>
      </c>
      <c r="E23" s="216" t="s">
        <v>47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8"/>
      <c r="Q23" s="228" t="s">
        <v>1</v>
      </c>
    </row>
    <row r="24" spans="3:18" ht="18" customHeight="1" x14ac:dyDescent="0.25">
      <c r="C24" s="224"/>
      <c r="D24" s="224"/>
      <c r="E24" s="52" t="s">
        <v>11</v>
      </c>
      <c r="F24" s="52" t="s">
        <v>12</v>
      </c>
      <c r="G24" s="52" t="s">
        <v>13</v>
      </c>
      <c r="H24" s="52" t="s">
        <v>14</v>
      </c>
      <c r="I24" s="52" t="s">
        <v>15</v>
      </c>
      <c r="J24" s="52" t="s">
        <v>16</v>
      </c>
      <c r="K24" s="52" t="s">
        <v>17</v>
      </c>
      <c r="L24" s="52" t="s">
        <v>18</v>
      </c>
      <c r="M24" s="52" t="s">
        <v>19</v>
      </c>
      <c r="N24" s="52" t="s">
        <v>20</v>
      </c>
      <c r="O24" s="52" t="s">
        <v>21</v>
      </c>
      <c r="P24" s="52" t="s">
        <v>22</v>
      </c>
      <c r="Q24" s="230"/>
    </row>
    <row r="25" spans="3:18" ht="27.75" customHeight="1" x14ac:dyDescent="0.25">
      <c r="C25" s="214" t="s">
        <v>87</v>
      </c>
      <c r="D25" s="53" t="s">
        <v>7</v>
      </c>
      <c r="E25" s="54">
        <v>959</v>
      </c>
      <c r="F25" s="55">
        <v>1615</v>
      </c>
      <c r="G25" s="55">
        <v>846</v>
      </c>
      <c r="H25" s="55">
        <v>233</v>
      </c>
      <c r="I25" s="55">
        <v>3842</v>
      </c>
      <c r="J25" s="55">
        <v>7021</v>
      </c>
      <c r="K25" s="55">
        <v>6444</v>
      </c>
      <c r="L25" s="55">
        <v>10000</v>
      </c>
      <c r="M25" s="55">
        <v>5300</v>
      </c>
      <c r="N25" s="55">
        <v>3900</v>
      </c>
      <c r="O25" s="55">
        <v>2900</v>
      </c>
      <c r="P25" s="86">
        <v>2570</v>
      </c>
      <c r="Q25" s="57">
        <f>+SUM(E25:P25)</f>
        <v>45630</v>
      </c>
    </row>
    <row r="26" spans="3:18" ht="27.75" customHeight="1" x14ac:dyDescent="0.25">
      <c r="C26" s="215"/>
      <c r="D26" s="87" t="s">
        <v>46</v>
      </c>
      <c r="E26" s="59">
        <v>959</v>
      </c>
      <c r="F26" s="61">
        <v>1615</v>
      </c>
      <c r="G26" s="61">
        <v>846</v>
      </c>
      <c r="H26" s="61">
        <v>89</v>
      </c>
      <c r="I26" s="61">
        <v>1474</v>
      </c>
      <c r="J26" s="61">
        <v>2344</v>
      </c>
      <c r="K26" s="61">
        <v>2123</v>
      </c>
      <c r="L26" s="61">
        <v>2779</v>
      </c>
      <c r="M26" s="61">
        <v>1684</v>
      </c>
      <c r="N26" s="61">
        <v>1496</v>
      </c>
      <c r="O26" s="61">
        <v>1113</v>
      </c>
      <c r="P26" s="88">
        <v>986</v>
      </c>
      <c r="Q26" s="57">
        <f>+SUM(E26:P26)</f>
        <v>17508</v>
      </c>
    </row>
    <row r="27" spans="3:18" ht="27.75" customHeight="1" x14ac:dyDescent="0.25">
      <c r="C27" s="215"/>
      <c r="D27" s="87" t="s">
        <v>46</v>
      </c>
      <c r="E27" s="59">
        <v>1391</v>
      </c>
      <c r="F27" s="61">
        <v>1409</v>
      </c>
      <c r="G27" s="61">
        <v>12015</v>
      </c>
      <c r="H27" s="61">
        <v>5635</v>
      </c>
      <c r="I27" s="61">
        <v>6940</v>
      </c>
      <c r="J27" s="61">
        <v>0</v>
      </c>
      <c r="K27" s="61">
        <v>2418</v>
      </c>
      <c r="L27" s="61">
        <v>6861</v>
      </c>
      <c r="M27" s="61">
        <v>6861</v>
      </c>
      <c r="N27" s="61">
        <v>5380</v>
      </c>
      <c r="O27" s="61">
        <v>5380</v>
      </c>
      <c r="P27" s="88">
        <v>5380</v>
      </c>
      <c r="Q27" s="57">
        <f>+SUM(E27:P27)</f>
        <v>59670</v>
      </c>
    </row>
    <row r="28" spans="3:18" ht="23.25" x14ac:dyDescent="0.25">
      <c r="C28" s="215"/>
      <c r="D28" s="58" t="s">
        <v>8</v>
      </c>
      <c r="E28" s="89">
        <v>1391</v>
      </c>
      <c r="F28" s="65">
        <v>1409</v>
      </c>
      <c r="G28" s="65">
        <v>12015</v>
      </c>
      <c r="H28" s="65">
        <v>5635</v>
      </c>
      <c r="I28" s="66">
        <v>6940</v>
      </c>
      <c r="J28" s="65">
        <v>5523</v>
      </c>
      <c r="K28" s="67">
        <v>2418</v>
      </c>
      <c r="L28" s="67">
        <v>791</v>
      </c>
      <c r="M28" s="67">
        <v>778</v>
      </c>
      <c r="N28" s="67">
        <v>8157</v>
      </c>
      <c r="O28" s="67">
        <v>4006</v>
      </c>
      <c r="P28" s="68">
        <v>5317</v>
      </c>
      <c r="Q28" s="63">
        <f>+SUM(E28:P28)</f>
        <v>54380</v>
      </c>
    </row>
    <row r="29" spans="3:18" ht="23.25" x14ac:dyDescent="0.25">
      <c r="C29" s="215"/>
      <c r="D29" s="69" t="s">
        <v>45</v>
      </c>
      <c r="E29" s="225" t="s">
        <v>24</v>
      </c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7"/>
      <c r="Q29" s="90">
        <v>350146</v>
      </c>
      <c r="R29" s="71"/>
    </row>
    <row r="30" spans="3:18" ht="23.25" x14ac:dyDescent="0.25">
      <c r="C30" s="91"/>
      <c r="D30" s="73"/>
      <c r="E30" s="74"/>
      <c r="M30" s="231" t="s">
        <v>91</v>
      </c>
      <c r="N30" s="232"/>
      <c r="O30" s="232"/>
      <c r="P30" s="233"/>
      <c r="Q30" s="92">
        <f>(((Q28+Q29)/Q29)-1)*100</f>
        <v>15.53066435144197</v>
      </c>
    </row>
    <row r="31" spans="3:18" ht="27.75" customHeight="1" x14ac:dyDescent="0.25">
      <c r="C31" s="76" t="s">
        <v>52</v>
      </c>
      <c r="M31" s="234" t="s">
        <v>70</v>
      </c>
      <c r="N31" s="235"/>
      <c r="O31" s="235"/>
      <c r="P31" s="236"/>
      <c r="Q31" s="78">
        <f>(((+Q27+Q29)/Q29)-1)*100</f>
        <v>17.041462704129138</v>
      </c>
    </row>
    <row r="32" spans="3:18" ht="45" customHeight="1" x14ac:dyDescent="0.25">
      <c r="C32" s="212" t="s">
        <v>74</v>
      </c>
    </row>
  </sheetData>
  <sheetProtection algorithmName="SHA-512" hashValue="lySzXMukM1qTScZoDIvOGpqvE7RY+01GDxzs6qlajvq5iVLgxg/ggFrgAQJE9uYMXNw6SnatwlV9SJbSkdF/sQ==" saltValue="EKP1hlUpb94ampNnWS86AQ==" spinCount="100000" sheet="1" objects="1" scenarios="1"/>
  <mergeCells count="16">
    <mergeCell ref="Q10:Q11"/>
    <mergeCell ref="Q23:Q24"/>
    <mergeCell ref="M30:P30"/>
    <mergeCell ref="M31:P31"/>
    <mergeCell ref="M17:P17"/>
    <mergeCell ref="M18:P18"/>
    <mergeCell ref="C25:C29"/>
    <mergeCell ref="E10:P10"/>
    <mergeCell ref="E16:P16"/>
    <mergeCell ref="C10:C11"/>
    <mergeCell ref="C23:C24"/>
    <mergeCell ref="E23:P23"/>
    <mergeCell ref="E29:P29"/>
    <mergeCell ref="D10:D11"/>
    <mergeCell ref="C12:C16"/>
    <mergeCell ref="D23:D24"/>
  </mergeCells>
  <phoneticPr fontId="21" type="noConversion"/>
  <conditionalFormatting sqref="E15:P16 E28:P28 E29">
    <cfRule type="cellIs" dxfId="67" priority="5" operator="lessThan">
      <formula>#REF!</formula>
    </cfRule>
    <cfRule type="cellIs" dxfId="66" priority="6" operator="greaterThan">
      <formula>#REF!</formula>
    </cfRule>
  </conditionalFormatting>
  <conditionalFormatting sqref="Q12:Q16">
    <cfRule type="cellIs" dxfId="65" priority="3" operator="lessThan">
      <formula>#REF!</formula>
    </cfRule>
    <cfRule type="cellIs" dxfId="64" priority="4" operator="greaterThan">
      <formula>#REF!</formula>
    </cfRule>
  </conditionalFormatting>
  <conditionalFormatting sqref="Q25:Q29">
    <cfRule type="cellIs" dxfId="63" priority="1" operator="lessThan">
      <formula>#REF!</formula>
    </cfRule>
    <cfRule type="cellIs" dxfId="62" priority="2" operator="greaterThan">
      <formula>#REF!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4028-C3FC-4EF5-A073-980AE033B4C9}">
  <sheetPr>
    <tabColor rgb="FF98989A"/>
    <pageSetUpPr fitToPage="1"/>
  </sheetPr>
  <dimension ref="B2:W985"/>
  <sheetViews>
    <sheetView showGridLines="0" topLeftCell="B2" zoomScale="75" zoomScaleNormal="75" workbookViewId="0">
      <selection activeCell="B2" sqref="B2"/>
    </sheetView>
  </sheetViews>
  <sheetFormatPr baseColWidth="10" defaultColWidth="14.42578125" defaultRowHeight="15" customHeight="1" x14ac:dyDescent="0.2"/>
  <cols>
    <col min="1" max="1" width="14.42578125" style="95"/>
    <col min="2" max="2" width="73.7109375" style="95" customWidth="1"/>
    <col min="3" max="4" width="14.42578125" style="95"/>
    <col min="5" max="16" width="12.7109375" style="95" customWidth="1"/>
    <col min="17" max="17" width="18" style="95" customWidth="1"/>
    <col min="18" max="18" width="14.42578125" style="95"/>
    <col min="19" max="19" width="8.140625" style="95" customWidth="1"/>
    <col min="20" max="20" width="0.85546875" style="95" customWidth="1"/>
    <col min="21" max="21" width="2.42578125" style="95" customWidth="1"/>
    <col min="22" max="22" width="14.42578125" style="95"/>
    <col min="23" max="23" width="11.42578125" style="95" customWidth="1"/>
    <col min="24" max="16384" width="14.42578125" style="95"/>
  </cols>
  <sheetData>
    <row r="2" spans="2:23" ht="23.25" x14ac:dyDescent="0.35">
      <c r="B2" s="46" t="s">
        <v>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93"/>
      <c r="P2" s="93"/>
      <c r="Q2" s="93"/>
      <c r="R2" s="93"/>
      <c r="S2" s="94"/>
      <c r="U2" s="94"/>
      <c r="V2" s="96"/>
    </row>
    <row r="3" spans="2:23" ht="19.5" x14ac:dyDescent="0.3">
      <c r="B3" s="48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93"/>
      <c r="P3" s="93"/>
      <c r="Q3" s="93"/>
      <c r="R3" s="93"/>
      <c r="S3" s="94"/>
      <c r="T3" s="97"/>
      <c r="U3" s="94"/>
      <c r="V3" s="96"/>
    </row>
    <row r="4" spans="2:23" ht="19.5" x14ac:dyDescent="0.3">
      <c r="B4" s="98" t="s">
        <v>5</v>
      </c>
      <c r="C4" s="50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3"/>
      <c r="P4" s="93"/>
      <c r="Q4" s="93"/>
      <c r="R4" s="93"/>
      <c r="S4" s="94"/>
      <c r="T4" s="97"/>
      <c r="U4" s="94"/>
      <c r="V4" s="96"/>
    </row>
    <row r="5" spans="2:23" ht="18.75" x14ac:dyDescent="0.3">
      <c r="B5" s="211" t="s">
        <v>76</v>
      </c>
      <c r="C5" s="50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93"/>
      <c r="P5" s="93"/>
      <c r="Q5" s="93"/>
      <c r="R5" s="93"/>
      <c r="S5" s="94"/>
      <c r="T5" s="97"/>
      <c r="U5" s="94"/>
      <c r="V5" s="96"/>
    </row>
    <row r="6" spans="2:23" ht="18.75" x14ac:dyDescent="0.2">
      <c r="B6" s="223" t="s">
        <v>25</v>
      </c>
      <c r="C6" s="223" t="s">
        <v>44</v>
      </c>
      <c r="D6" s="223"/>
      <c r="E6" s="216" t="s">
        <v>47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  <c r="Q6" s="228" t="s">
        <v>1</v>
      </c>
      <c r="R6" s="99"/>
      <c r="S6" s="94"/>
      <c r="T6" s="97"/>
      <c r="U6" s="94"/>
      <c r="V6" s="96"/>
    </row>
    <row r="7" spans="2:23" ht="18.75" x14ac:dyDescent="0.2">
      <c r="B7" s="224"/>
      <c r="C7" s="224"/>
      <c r="D7" s="224"/>
      <c r="E7" s="100" t="s">
        <v>11</v>
      </c>
      <c r="F7" s="100" t="s">
        <v>12</v>
      </c>
      <c r="G7" s="100" t="s">
        <v>13</v>
      </c>
      <c r="H7" s="100" t="s">
        <v>14</v>
      </c>
      <c r="I7" s="100" t="s">
        <v>15</v>
      </c>
      <c r="J7" s="100" t="s">
        <v>16</v>
      </c>
      <c r="K7" s="100" t="s">
        <v>17</v>
      </c>
      <c r="L7" s="100" t="s">
        <v>18</v>
      </c>
      <c r="M7" s="100" t="s">
        <v>19</v>
      </c>
      <c r="N7" s="100" t="s">
        <v>20</v>
      </c>
      <c r="O7" s="100" t="s">
        <v>21</v>
      </c>
      <c r="P7" s="100" t="s">
        <v>22</v>
      </c>
      <c r="Q7" s="230"/>
      <c r="R7" s="99"/>
      <c r="S7" s="94"/>
      <c r="T7" s="97"/>
      <c r="U7" s="94"/>
      <c r="V7" s="96"/>
    </row>
    <row r="8" spans="2:23" ht="27.75" customHeight="1" x14ac:dyDescent="0.2">
      <c r="B8" s="214" t="s">
        <v>88</v>
      </c>
      <c r="C8" s="238" t="s">
        <v>7</v>
      </c>
      <c r="D8" s="239"/>
      <c r="E8" s="54">
        <v>8781</v>
      </c>
      <c r="F8" s="55">
        <v>8397</v>
      </c>
      <c r="G8" s="55">
        <v>8852</v>
      </c>
      <c r="H8" s="55">
        <v>8698</v>
      </c>
      <c r="I8" s="55">
        <v>9213</v>
      </c>
      <c r="J8" s="55">
        <v>8463</v>
      </c>
      <c r="K8" s="55">
        <v>8928</v>
      </c>
      <c r="L8" s="55">
        <v>8978</v>
      </c>
      <c r="M8" s="55">
        <v>8808</v>
      </c>
      <c r="N8" s="55">
        <v>8875</v>
      </c>
      <c r="O8" s="55">
        <v>8623</v>
      </c>
      <c r="P8" s="86">
        <v>9193</v>
      </c>
      <c r="Q8" s="57">
        <f>+SUM(E8:P8)</f>
        <v>105809</v>
      </c>
      <c r="R8" s="102"/>
      <c r="S8" s="94"/>
      <c r="T8" s="94"/>
      <c r="U8" s="94"/>
      <c r="V8" s="96"/>
    </row>
    <row r="9" spans="2:23" ht="27.75" customHeight="1" x14ac:dyDescent="0.2">
      <c r="B9" s="215"/>
      <c r="C9" s="240" t="s">
        <v>46</v>
      </c>
      <c r="D9" s="241"/>
      <c r="E9" s="104">
        <v>8781</v>
      </c>
      <c r="F9" s="67">
        <v>8397</v>
      </c>
      <c r="G9" s="67">
        <v>8852</v>
      </c>
      <c r="H9" s="67">
        <v>12960</v>
      </c>
      <c r="I9" s="67">
        <v>13390</v>
      </c>
      <c r="J9" s="67">
        <v>12960</v>
      </c>
      <c r="K9" s="67">
        <v>13390</v>
      </c>
      <c r="L9" s="67">
        <v>13390</v>
      </c>
      <c r="M9" s="67">
        <v>12960</v>
      </c>
      <c r="N9" s="67">
        <v>13390</v>
      </c>
      <c r="O9" s="67">
        <v>12960</v>
      </c>
      <c r="P9" s="68">
        <v>13390</v>
      </c>
      <c r="Q9" s="63">
        <f>+SUM(E9:P9)</f>
        <v>144820</v>
      </c>
      <c r="R9" s="102"/>
      <c r="S9" s="94"/>
      <c r="T9" s="94"/>
      <c r="U9" s="94"/>
      <c r="V9" s="105"/>
    </row>
    <row r="10" spans="2:23" ht="27.75" customHeight="1" x14ac:dyDescent="0.2">
      <c r="B10" s="215"/>
      <c r="C10" s="242" t="s">
        <v>8</v>
      </c>
      <c r="D10" s="243"/>
      <c r="E10" s="107">
        <v>13617</v>
      </c>
      <c r="F10" s="108">
        <v>12609</v>
      </c>
      <c r="G10" s="108">
        <v>13102</v>
      </c>
      <c r="H10" s="108">
        <v>12922</v>
      </c>
      <c r="I10" s="108">
        <v>13316</v>
      </c>
      <c r="J10" s="108">
        <v>6158</v>
      </c>
      <c r="K10" s="108">
        <v>20070</v>
      </c>
      <c r="L10" s="108">
        <v>13313</v>
      </c>
      <c r="M10" s="108">
        <v>9635</v>
      </c>
      <c r="N10" s="108">
        <v>16609</v>
      </c>
      <c r="O10" s="108">
        <v>12918</v>
      </c>
      <c r="P10" s="109">
        <v>13275</v>
      </c>
      <c r="Q10" s="57">
        <f>+SUM(E10:P10)</f>
        <v>157544</v>
      </c>
      <c r="R10" s="102"/>
      <c r="S10" s="94"/>
      <c r="T10" s="94"/>
      <c r="U10" s="94"/>
      <c r="V10" s="110"/>
    </row>
    <row r="11" spans="2:23" ht="23.25" x14ac:dyDescent="0.25">
      <c r="B11" s="215"/>
      <c r="C11" s="77"/>
      <c r="D11" s="93"/>
      <c r="E11" s="47"/>
      <c r="F11" s="47"/>
      <c r="G11" s="47"/>
      <c r="H11" s="47"/>
      <c r="I11" s="47"/>
      <c r="J11" s="47"/>
      <c r="K11" s="47"/>
      <c r="L11" s="47"/>
      <c r="M11" s="47"/>
      <c r="N11" s="231" t="s">
        <v>90</v>
      </c>
      <c r="O11" s="232"/>
      <c r="P11" s="233"/>
      <c r="Q11" s="75">
        <f>+Q10/Q9*100</f>
        <v>108.78607927081896</v>
      </c>
      <c r="R11" s="80"/>
      <c r="S11" s="94"/>
      <c r="T11" s="111"/>
      <c r="U11" s="112"/>
      <c r="V11" s="113"/>
    </row>
    <row r="12" spans="2:23" ht="23.25" x14ac:dyDescent="0.2">
      <c r="B12" s="237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234" t="s">
        <v>71</v>
      </c>
      <c r="O12" s="235"/>
      <c r="P12" s="236"/>
      <c r="Q12" s="78">
        <f>+Q9/Q9*100</f>
        <v>100</v>
      </c>
      <c r="R12" s="80"/>
      <c r="S12" s="97"/>
      <c r="T12" s="94"/>
      <c r="U12" s="97"/>
      <c r="V12" s="114"/>
      <c r="W12" s="97"/>
    </row>
    <row r="13" spans="2:23" ht="16.5" customHeight="1" x14ac:dyDescent="0.2">
      <c r="B13" s="76" t="s">
        <v>52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7"/>
      <c r="T13" s="94"/>
      <c r="U13" s="97"/>
      <c r="V13" s="114"/>
      <c r="W13" s="97"/>
    </row>
    <row r="14" spans="2:23" ht="39.75" customHeight="1" x14ac:dyDescent="0.2">
      <c r="B14" s="212" t="s">
        <v>75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7"/>
      <c r="T14" s="94"/>
      <c r="U14" s="97"/>
      <c r="V14" s="115"/>
      <c r="W14" s="97"/>
    </row>
    <row r="15" spans="2:23" ht="27.75" customHeight="1" x14ac:dyDescent="0.2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97"/>
      <c r="T15" s="94"/>
      <c r="U15" s="97"/>
      <c r="V15" s="114"/>
      <c r="W15" s="97"/>
    </row>
    <row r="16" spans="2:23" ht="27.75" customHeight="1" x14ac:dyDescent="0.2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97"/>
      <c r="T16" s="94"/>
      <c r="U16" s="97"/>
      <c r="V16" s="114"/>
      <c r="W16" s="97"/>
    </row>
    <row r="17" spans="2:23" ht="27.75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97"/>
      <c r="T17" s="94"/>
      <c r="U17" s="97"/>
      <c r="V17" s="115"/>
      <c r="W17" s="97"/>
    </row>
    <row r="18" spans="2:23" ht="18.75" x14ac:dyDescent="0.3">
      <c r="B18" s="211" t="s">
        <v>69</v>
      </c>
      <c r="C18" s="50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93"/>
      <c r="P18" s="93"/>
      <c r="Q18" s="93"/>
      <c r="R18" s="116"/>
      <c r="S18" s="97"/>
      <c r="T18" s="94"/>
      <c r="U18" s="97"/>
      <c r="V18" s="117"/>
      <c r="W18" s="97"/>
    </row>
    <row r="19" spans="2:23" ht="24" customHeight="1" x14ac:dyDescent="0.2">
      <c r="B19" s="223" t="s">
        <v>25</v>
      </c>
      <c r="C19" s="223" t="s">
        <v>44</v>
      </c>
      <c r="D19" s="223"/>
      <c r="E19" s="216" t="s">
        <v>47</v>
      </c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8"/>
      <c r="Q19" s="228" t="s">
        <v>1</v>
      </c>
      <c r="R19" s="116"/>
      <c r="S19" s="97"/>
      <c r="T19" s="94"/>
      <c r="U19" s="97"/>
      <c r="V19" s="114"/>
      <c r="W19" s="97"/>
    </row>
    <row r="20" spans="2:23" ht="18" customHeight="1" x14ac:dyDescent="0.2">
      <c r="B20" s="224"/>
      <c r="C20" s="224"/>
      <c r="D20" s="224"/>
      <c r="E20" s="100" t="s">
        <v>11</v>
      </c>
      <c r="F20" s="100" t="s">
        <v>12</v>
      </c>
      <c r="G20" s="100" t="s">
        <v>13</v>
      </c>
      <c r="H20" s="100" t="s">
        <v>14</v>
      </c>
      <c r="I20" s="100" t="s">
        <v>15</v>
      </c>
      <c r="J20" s="100" t="s">
        <v>16</v>
      </c>
      <c r="K20" s="100" t="s">
        <v>17</v>
      </c>
      <c r="L20" s="100" t="s">
        <v>18</v>
      </c>
      <c r="M20" s="100" t="s">
        <v>19</v>
      </c>
      <c r="N20" s="100" t="s">
        <v>20</v>
      </c>
      <c r="O20" s="100" t="s">
        <v>21</v>
      </c>
      <c r="P20" s="100" t="s">
        <v>22</v>
      </c>
      <c r="Q20" s="230"/>
      <c r="R20" s="116"/>
      <c r="S20" s="97"/>
      <c r="T20" s="94"/>
      <c r="U20" s="97"/>
      <c r="V20" s="115"/>
      <c r="W20" s="97"/>
    </row>
    <row r="21" spans="2:23" ht="27.75" customHeight="1" x14ac:dyDescent="0.2">
      <c r="B21" s="253" t="s">
        <v>89</v>
      </c>
      <c r="C21" s="244" t="s">
        <v>7</v>
      </c>
      <c r="D21" s="239"/>
      <c r="E21" s="54">
        <v>1120</v>
      </c>
      <c r="F21" s="55">
        <v>1006</v>
      </c>
      <c r="G21" s="55">
        <v>1113</v>
      </c>
      <c r="H21" s="55">
        <v>1071</v>
      </c>
      <c r="I21" s="55">
        <v>1113</v>
      </c>
      <c r="J21" s="55">
        <v>1079</v>
      </c>
      <c r="K21" s="55">
        <v>1118</v>
      </c>
      <c r="L21" s="55">
        <v>1083</v>
      </c>
      <c r="M21" s="55">
        <v>1076</v>
      </c>
      <c r="N21" s="55">
        <v>1107</v>
      </c>
      <c r="O21" s="55">
        <v>1073</v>
      </c>
      <c r="P21" s="118">
        <v>1120</v>
      </c>
      <c r="Q21" s="119">
        <f>+SUM(E21:P21)</f>
        <v>13079</v>
      </c>
      <c r="R21" s="116"/>
      <c r="S21" s="97"/>
      <c r="T21" s="94"/>
      <c r="U21" s="97"/>
      <c r="V21" s="114"/>
      <c r="W21" s="97"/>
    </row>
    <row r="22" spans="2:23" ht="27.75" customHeight="1" x14ac:dyDescent="0.2">
      <c r="B22" s="254"/>
      <c r="C22" s="245" t="s">
        <v>46</v>
      </c>
      <c r="D22" s="241"/>
      <c r="E22" s="104">
        <v>1120</v>
      </c>
      <c r="F22" s="67">
        <v>1006</v>
      </c>
      <c r="G22" s="67">
        <v>1113</v>
      </c>
      <c r="H22" s="67">
        <v>1380</v>
      </c>
      <c r="I22" s="67">
        <v>1426</v>
      </c>
      <c r="J22" s="67">
        <v>1389</v>
      </c>
      <c r="K22" s="67">
        <v>1426</v>
      </c>
      <c r="L22" s="67">
        <v>1426</v>
      </c>
      <c r="M22" s="67">
        <v>1380</v>
      </c>
      <c r="N22" s="67">
        <v>1426</v>
      </c>
      <c r="O22" s="67">
        <v>1380</v>
      </c>
      <c r="P22" s="68">
        <v>1426</v>
      </c>
      <c r="Q22" s="63">
        <f>+SUM(E22:P22)</f>
        <v>15898</v>
      </c>
      <c r="R22" s="116"/>
      <c r="S22" s="97"/>
      <c r="T22" s="94"/>
      <c r="U22" s="97"/>
      <c r="V22" s="114"/>
      <c r="W22" s="97"/>
    </row>
    <row r="23" spans="2:23" ht="27.75" customHeight="1" x14ac:dyDescent="0.2">
      <c r="B23" s="254"/>
      <c r="C23" s="245" t="s">
        <v>8</v>
      </c>
      <c r="D23" s="241"/>
      <c r="E23" s="120">
        <v>1070</v>
      </c>
      <c r="F23" s="121">
        <v>998</v>
      </c>
      <c r="G23" s="121">
        <v>1067</v>
      </c>
      <c r="H23" s="121">
        <v>1388</v>
      </c>
      <c r="I23" s="121">
        <v>1470</v>
      </c>
      <c r="J23" s="121">
        <v>1402</v>
      </c>
      <c r="K23" s="121">
        <v>1452</v>
      </c>
      <c r="L23" s="121">
        <v>1371</v>
      </c>
      <c r="M23" s="121">
        <v>1381</v>
      </c>
      <c r="N23" s="121">
        <v>1354</v>
      </c>
      <c r="O23" s="121">
        <v>1357</v>
      </c>
      <c r="P23" s="122">
        <v>1367</v>
      </c>
      <c r="Q23" s="63">
        <f>+SUM(E23:P23)</f>
        <v>15677</v>
      </c>
      <c r="R23" s="116"/>
      <c r="S23" s="97"/>
      <c r="T23" s="94"/>
      <c r="U23" s="97"/>
      <c r="V23" s="115"/>
      <c r="W23" s="97"/>
    </row>
    <row r="24" spans="2:23" ht="27.75" customHeight="1" x14ac:dyDescent="0.2">
      <c r="B24" s="254"/>
      <c r="C24" s="246" t="s">
        <v>45</v>
      </c>
      <c r="D24" s="243"/>
      <c r="E24" s="247" t="s">
        <v>65</v>
      </c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  <c r="Q24" s="126">
        <v>144820</v>
      </c>
      <c r="R24" s="116"/>
      <c r="S24" s="97"/>
      <c r="T24" s="94"/>
      <c r="U24" s="97"/>
      <c r="V24" s="115"/>
      <c r="W24" s="97"/>
    </row>
    <row r="25" spans="2:23" ht="27.75" customHeight="1" x14ac:dyDescent="0.25">
      <c r="B25" s="254"/>
      <c r="C25" s="116"/>
      <c r="D25" s="116"/>
      <c r="E25" s="47"/>
      <c r="F25" s="47"/>
      <c r="G25" s="47"/>
      <c r="H25" s="47"/>
      <c r="I25" s="47"/>
      <c r="J25" s="47"/>
      <c r="K25" s="47"/>
      <c r="L25" s="47"/>
      <c r="M25" s="47"/>
      <c r="N25" s="250" t="s">
        <v>90</v>
      </c>
      <c r="O25" s="251"/>
      <c r="P25" s="252"/>
      <c r="Q25" s="127">
        <f>+Q23/Q24*100</f>
        <v>10.82516227040464</v>
      </c>
      <c r="R25" s="116"/>
      <c r="S25" s="97"/>
      <c r="T25" s="94"/>
      <c r="U25" s="97"/>
      <c r="V25" s="115"/>
      <c r="W25" s="97"/>
    </row>
    <row r="26" spans="2:23" ht="23.25" customHeight="1" x14ac:dyDescent="0.25">
      <c r="B26" s="76" t="s">
        <v>52</v>
      </c>
      <c r="C26" s="77"/>
      <c r="D26" s="93"/>
      <c r="E26" s="47"/>
      <c r="F26" s="47"/>
      <c r="G26" s="128"/>
      <c r="H26" s="47"/>
      <c r="I26" s="47"/>
      <c r="J26" s="47"/>
      <c r="K26" s="47"/>
      <c r="L26" s="47"/>
      <c r="M26" s="47"/>
      <c r="N26" s="234" t="s">
        <v>71</v>
      </c>
      <c r="O26" s="235"/>
      <c r="P26" s="236"/>
      <c r="Q26" s="129">
        <f>+Q22/Q24*100</f>
        <v>10.977765502002486</v>
      </c>
      <c r="R26" s="116"/>
      <c r="S26" s="97"/>
      <c r="T26" s="94"/>
      <c r="U26" s="97"/>
      <c r="V26" s="130"/>
      <c r="W26" s="97"/>
    </row>
    <row r="27" spans="2:23" ht="33.75" customHeight="1" x14ac:dyDescent="0.2">
      <c r="B27" s="212" t="s">
        <v>53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116"/>
      <c r="O27" s="116"/>
      <c r="P27" s="116"/>
      <c r="Q27" s="116"/>
      <c r="R27" s="116"/>
      <c r="S27" s="97"/>
      <c r="T27" s="94"/>
      <c r="U27" s="97"/>
      <c r="V27" s="130"/>
      <c r="W27" s="97"/>
    </row>
    <row r="28" spans="2:23" ht="16.5" customHeight="1" x14ac:dyDescent="0.2">
      <c r="B28" s="116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116"/>
      <c r="S28" s="97"/>
      <c r="T28" s="94"/>
      <c r="U28" s="97"/>
      <c r="V28" s="130"/>
      <c r="W28" s="97"/>
    </row>
    <row r="29" spans="2:23" ht="16.5" customHeight="1" x14ac:dyDescent="0.2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97"/>
      <c r="T29" s="94"/>
      <c r="U29" s="97"/>
      <c r="V29" s="114"/>
      <c r="W29" s="97"/>
    </row>
    <row r="30" spans="2:23" ht="12.75" customHeight="1" x14ac:dyDescent="0.2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97"/>
      <c r="T30" s="94"/>
      <c r="U30" s="97"/>
      <c r="V30" s="114" t="s">
        <v>6</v>
      </c>
      <c r="W30" s="97"/>
    </row>
    <row r="31" spans="2:23" ht="12.75" customHeight="1" x14ac:dyDescent="0.2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97"/>
      <c r="T31" s="94"/>
      <c r="U31" s="97"/>
      <c r="V31" s="115"/>
      <c r="W31" s="97"/>
    </row>
    <row r="32" spans="2:23" ht="12.7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31"/>
      <c r="T32" s="132"/>
      <c r="U32" s="97"/>
      <c r="V32" s="130"/>
      <c r="W32" s="97"/>
    </row>
    <row r="33" spans="2:23" ht="12.75" customHeight="1" x14ac:dyDescent="0.2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31"/>
      <c r="T33" s="132"/>
      <c r="U33" s="97"/>
      <c r="V33" s="130"/>
      <c r="W33" s="97"/>
    </row>
    <row r="34" spans="2:23" ht="17.25" customHeight="1" x14ac:dyDescent="0.2"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31"/>
      <c r="T34" s="132"/>
      <c r="U34" s="97"/>
      <c r="V34" s="130"/>
      <c r="W34" s="97"/>
    </row>
    <row r="35" spans="2:23" ht="13.5" customHeight="1" x14ac:dyDescent="0.2">
      <c r="S35" s="131"/>
      <c r="T35" s="132"/>
      <c r="U35" s="97"/>
      <c r="V35" s="130"/>
      <c r="W35" s="97"/>
    </row>
    <row r="36" spans="2:23" ht="13.5" customHeight="1" x14ac:dyDescent="0.2">
      <c r="S36" s="131"/>
      <c r="T36" s="132"/>
      <c r="U36" s="97"/>
      <c r="V36" s="130"/>
      <c r="W36" s="97"/>
    </row>
    <row r="37" spans="2:23" ht="17.25" customHeight="1" x14ac:dyDescent="0.2">
      <c r="S37" s="131"/>
      <c r="T37" s="132"/>
      <c r="U37" s="97"/>
      <c r="V37" s="130"/>
      <c r="W37" s="97"/>
    </row>
    <row r="38" spans="2:23" ht="13.5" customHeight="1" x14ac:dyDescent="0.2">
      <c r="S38" s="131"/>
      <c r="T38" s="132"/>
      <c r="U38" s="97"/>
      <c r="V38" s="130"/>
      <c r="W38" s="97"/>
    </row>
    <row r="39" spans="2:23" ht="13.5" customHeight="1" x14ac:dyDescent="0.2">
      <c r="S39" s="97"/>
      <c r="T39" s="94"/>
      <c r="U39" s="97"/>
      <c r="V39" s="130"/>
      <c r="W39" s="97"/>
    </row>
    <row r="40" spans="2:23" ht="17.25" customHeight="1" x14ac:dyDescent="0.2">
      <c r="S40" s="131"/>
      <c r="T40" s="132"/>
      <c r="U40" s="97"/>
      <c r="V40" s="130"/>
      <c r="W40" s="97"/>
    </row>
    <row r="41" spans="2:23" ht="13.5" customHeight="1" x14ac:dyDescent="0.2">
      <c r="S41" s="131"/>
      <c r="T41" s="132"/>
      <c r="U41" s="97"/>
      <c r="V41" s="130"/>
      <c r="W41" s="97"/>
    </row>
    <row r="42" spans="2:23" ht="13.5" customHeight="1" x14ac:dyDescent="0.2">
      <c r="S42" s="131"/>
      <c r="T42" s="132"/>
      <c r="U42" s="97"/>
      <c r="V42" s="130"/>
      <c r="W42" s="97"/>
    </row>
    <row r="43" spans="2:23" ht="17.25" customHeight="1" x14ac:dyDescent="0.2">
      <c r="S43" s="131"/>
      <c r="T43" s="132"/>
      <c r="U43" s="97"/>
      <c r="V43" s="130"/>
      <c r="W43" s="97"/>
    </row>
    <row r="44" spans="2:23" ht="13.5" customHeight="1" x14ac:dyDescent="0.2">
      <c r="S44" s="131"/>
      <c r="T44" s="132"/>
      <c r="U44" s="97"/>
      <c r="V44" s="130"/>
      <c r="W44" s="97"/>
    </row>
    <row r="45" spans="2:23" ht="13.5" customHeight="1" x14ac:dyDescent="0.2">
      <c r="S45" s="131"/>
      <c r="T45" s="132"/>
      <c r="U45" s="97"/>
      <c r="V45" s="130"/>
      <c r="W45" s="97"/>
    </row>
    <row r="46" spans="2:23" ht="17.25" customHeight="1" x14ac:dyDescent="0.2">
      <c r="S46" s="131"/>
      <c r="T46" s="132"/>
      <c r="U46" s="97"/>
      <c r="V46" s="130"/>
      <c r="W46" s="97"/>
    </row>
    <row r="47" spans="2:23" ht="17.25" hidden="1" customHeight="1" x14ac:dyDescent="0.2">
      <c r="S47" s="131"/>
      <c r="T47" s="94"/>
      <c r="U47" s="97"/>
      <c r="V47" s="130"/>
      <c r="W47" s="97"/>
    </row>
    <row r="48" spans="2:23" ht="17.25" hidden="1" customHeight="1" x14ac:dyDescent="0.2">
      <c r="S48" s="131"/>
      <c r="T48" s="94"/>
      <c r="U48" s="97"/>
      <c r="V48" s="130"/>
      <c r="W48" s="97"/>
    </row>
    <row r="49" spans="19:23" ht="17.25" hidden="1" customHeight="1" x14ac:dyDescent="0.2">
      <c r="S49" s="131"/>
      <c r="T49" s="94"/>
      <c r="U49" s="97"/>
      <c r="V49" s="130"/>
      <c r="W49" s="97"/>
    </row>
    <row r="50" spans="19:23" ht="12.75" customHeight="1" x14ac:dyDescent="0.2">
      <c r="S50" s="131"/>
      <c r="T50" s="132"/>
      <c r="U50" s="97"/>
      <c r="V50" s="130"/>
      <c r="W50" s="97"/>
    </row>
    <row r="51" spans="19:23" ht="12.75" customHeight="1" x14ac:dyDescent="0.2">
      <c r="S51" s="131"/>
      <c r="T51" s="132"/>
      <c r="U51" s="97"/>
      <c r="V51" s="130"/>
      <c r="W51" s="97"/>
    </row>
    <row r="52" spans="19:23" ht="17.25" customHeight="1" x14ac:dyDescent="0.2">
      <c r="S52" s="131"/>
      <c r="T52" s="132"/>
      <c r="U52" s="97"/>
      <c r="V52" s="130"/>
      <c r="W52" s="97"/>
    </row>
    <row r="53" spans="19:23" ht="15.75" customHeight="1" x14ac:dyDescent="0.2">
      <c r="S53" s="94"/>
      <c r="T53" s="94"/>
      <c r="U53" s="94"/>
      <c r="V53" s="96"/>
      <c r="W53" s="133"/>
    </row>
    <row r="54" spans="19:23" ht="15.75" customHeight="1" x14ac:dyDescent="0.2">
      <c r="S54" s="94"/>
      <c r="T54" s="94"/>
      <c r="U54" s="94"/>
      <c r="V54" s="96"/>
      <c r="W54" s="133"/>
    </row>
    <row r="55" spans="19:23" ht="17.25" customHeight="1" x14ac:dyDescent="0.2">
      <c r="S55" s="94"/>
      <c r="T55" s="94"/>
      <c r="U55" s="94"/>
      <c r="V55" s="96"/>
    </row>
    <row r="56" spans="19:23" ht="15.75" customHeight="1" x14ac:dyDescent="0.2">
      <c r="S56" s="94"/>
      <c r="T56" s="94"/>
      <c r="U56" s="94"/>
      <c r="V56" s="134"/>
    </row>
    <row r="57" spans="19:23" ht="15.75" customHeight="1" x14ac:dyDescent="0.2">
      <c r="S57" s="94"/>
      <c r="T57" s="94"/>
      <c r="U57" s="94"/>
      <c r="V57" s="134"/>
    </row>
    <row r="58" spans="19:23" ht="17.25" customHeight="1" x14ac:dyDescent="0.2">
      <c r="S58" s="94"/>
      <c r="T58" s="94"/>
      <c r="U58" s="94"/>
      <c r="V58" s="134"/>
    </row>
    <row r="59" spans="19:23" ht="12" x14ac:dyDescent="0.2">
      <c r="S59" s="94"/>
      <c r="T59" s="94"/>
      <c r="U59" s="94"/>
      <c r="V59" s="134"/>
    </row>
    <row r="60" spans="19:23" ht="17.25" customHeight="1" x14ac:dyDescent="0.2">
      <c r="S60" s="94"/>
      <c r="T60" s="94"/>
      <c r="U60" s="94"/>
      <c r="V60" s="134"/>
    </row>
    <row r="61" spans="19:23" ht="17.25" customHeight="1" x14ac:dyDescent="0.2">
      <c r="S61" s="94"/>
      <c r="T61" s="94"/>
      <c r="U61" s="94"/>
      <c r="V61" s="134"/>
    </row>
    <row r="62" spans="19:23" ht="17.25" customHeight="1" x14ac:dyDescent="0.2">
      <c r="S62" s="94"/>
      <c r="T62" s="94"/>
      <c r="U62" s="94"/>
      <c r="V62" s="134"/>
    </row>
    <row r="63" spans="19:23" ht="12" x14ac:dyDescent="0.2">
      <c r="T63" s="112"/>
      <c r="U63" s="94"/>
      <c r="V63" s="96"/>
    </row>
    <row r="64" spans="19:23" ht="15" customHeight="1" x14ac:dyDescent="0.2">
      <c r="T64" s="94"/>
      <c r="U64" s="94"/>
      <c r="V64" s="96"/>
    </row>
    <row r="65" spans="20:22" ht="12.75" customHeight="1" x14ac:dyDescent="0.2">
      <c r="T65" s="94"/>
      <c r="U65" s="94"/>
      <c r="V65" s="96"/>
    </row>
    <row r="66" spans="20:22" ht="28.5" customHeight="1" x14ac:dyDescent="0.2">
      <c r="T66" s="94"/>
      <c r="U66" s="94"/>
      <c r="V66" s="96"/>
    </row>
    <row r="67" spans="20:22" ht="12" x14ac:dyDescent="0.2">
      <c r="T67" s="112"/>
      <c r="U67" s="94"/>
      <c r="V67" s="96"/>
    </row>
    <row r="68" spans="20:22" ht="15" customHeight="1" x14ac:dyDescent="0.2">
      <c r="T68" s="94"/>
      <c r="U68" s="94"/>
      <c r="V68" s="96"/>
    </row>
    <row r="69" spans="20:22" ht="12.75" customHeight="1" x14ac:dyDescent="0.2">
      <c r="T69" s="94"/>
      <c r="U69" s="94"/>
      <c r="V69" s="96"/>
    </row>
    <row r="70" spans="20:22" ht="12.75" customHeight="1" x14ac:dyDescent="0.2">
      <c r="T70" s="94"/>
      <c r="U70" s="94"/>
      <c r="V70" s="96"/>
    </row>
    <row r="71" spans="20:22" ht="15" hidden="1" customHeight="1" x14ac:dyDescent="0.2">
      <c r="T71" s="97"/>
      <c r="U71" s="94"/>
      <c r="V71" s="96"/>
    </row>
    <row r="72" spans="20:22" ht="12.75" hidden="1" customHeight="1" x14ac:dyDescent="0.2">
      <c r="T72" s="97"/>
      <c r="U72" s="94"/>
      <c r="V72" s="96"/>
    </row>
    <row r="73" spans="20:22" ht="12.75" hidden="1" customHeight="1" x14ac:dyDescent="0.2">
      <c r="T73" s="97"/>
      <c r="U73" s="94"/>
      <c r="V73" s="96"/>
    </row>
    <row r="74" spans="20:22" ht="12.75" customHeight="1" x14ac:dyDescent="0.2">
      <c r="U74" s="94"/>
      <c r="V74" s="96"/>
    </row>
    <row r="75" spans="20:22" ht="12.75" customHeight="1" x14ac:dyDescent="0.2">
      <c r="U75" s="94"/>
      <c r="V75" s="96"/>
    </row>
    <row r="76" spans="20:22" ht="12.75" customHeight="1" x14ac:dyDescent="0.2">
      <c r="U76" s="94"/>
      <c r="V76" s="96"/>
    </row>
    <row r="77" spans="20:22" ht="12.75" customHeight="1" x14ac:dyDescent="0.2">
      <c r="U77" s="94"/>
      <c r="V77" s="96"/>
    </row>
    <row r="78" spans="20:22" ht="12.75" customHeight="1" x14ac:dyDescent="0.2">
      <c r="U78" s="94"/>
      <c r="V78" s="96"/>
    </row>
    <row r="79" spans="20:22" ht="12.75" customHeight="1" x14ac:dyDescent="0.2">
      <c r="U79" s="94"/>
      <c r="V79" s="96"/>
    </row>
    <row r="80" spans="20:22" ht="12.75" customHeight="1" x14ac:dyDescent="0.2">
      <c r="U80" s="94"/>
      <c r="V80" s="96"/>
    </row>
    <row r="81" spans="21:22" ht="12.75" customHeight="1" x14ac:dyDescent="0.2">
      <c r="U81" s="94"/>
      <c r="V81" s="96"/>
    </row>
    <row r="82" spans="21:22" ht="12.75" customHeight="1" x14ac:dyDescent="0.2">
      <c r="U82" s="94"/>
      <c r="V82" s="96"/>
    </row>
    <row r="83" spans="21:22" ht="12.75" customHeight="1" x14ac:dyDescent="0.2">
      <c r="U83" s="94"/>
      <c r="V83" s="96"/>
    </row>
    <row r="84" spans="21:22" ht="12.75" customHeight="1" x14ac:dyDescent="0.2">
      <c r="U84" s="94"/>
      <c r="V84" s="96"/>
    </row>
    <row r="85" spans="21:22" ht="12.75" customHeight="1" x14ac:dyDescent="0.2">
      <c r="U85" s="94"/>
      <c r="V85" s="96"/>
    </row>
    <row r="86" spans="21:22" ht="12.75" customHeight="1" x14ac:dyDescent="0.2">
      <c r="U86" s="94"/>
      <c r="V86" s="96"/>
    </row>
    <row r="87" spans="21:22" ht="12.75" customHeight="1" x14ac:dyDescent="0.2">
      <c r="U87" s="94"/>
      <c r="V87" s="96"/>
    </row>
    <row r="88" spans="21:22" ht="12.75" customHeight="1" x14ac:dyDescent="0.2">
      <c r="U88" s="94"/>
      <c r="V88" s="96"/>
    </row>
    <row r="89" spans="21:22" ht="12.75" customHeight="1" x14ac:dyDescent="0.2">
      <c r="U89" s="94"/>
      <c r="V89" s="96"/>
    </row>
    <row r="90" spans="21:22" ht="12.75" customHeight="1" x14ac:dyDescent="0.2">
      <c r="U90" s="94"/>
      <c r="V90" s="96"/>
    </row>
    <row r="91" spans="21:22" ht="12.75" customHeight="1" x14ac:dyDescent="0.2">
      <c r="U91" s="94"/>
      <c r="V91" s="96"/>
    </row>
    <row r="92" spans="21:22" ht="12.75" customHeight="1" x14ac:dyDescent="0.2">
      <c r="U92" s="94"/>
      <c r="V92" s="96"/>
    </row>
    <row r="93" spans="21:22" ht="12.75" customHeight="1" x14ac:dyDescent="0.2">
      <c r="U93" s="94"/>
      <c r="V93" s="96"/>
    </row>
    <row r="94" spans="21:22" ht="12.75" customHeight="1" x14ac:dyDescent="0.2">
      <c r="U94" s="94"/>
      <c r="V94" s="96"/>
    </row>
    <row r="95" spans="21:22" ht="12.75" customHeight="1" x14ac:dyDescent="0.2">
      <c r="U95" s="94"/>
      <c r="V95" s="96"/>
    </row>
    <row r="96" spans="21:22" ht="12.75" customHeight="1" x14ac:dyDescent="0.2">
      <c r="U96" s="94"/>
      <c r="V96" s="96"/>
    </row>
    <row r="97" spans="21:22" ht="12.75" customHeight="1" x14ac:dyDescent="0.2">
      <c r="U97" s="94"/>
      <c r="V97" s="96"/>
    </row>
    <row r="98" spans="21:22" ht="12.75" customHeight="1" x14ac:dyDescent="0.2">
      <c r="U98" s="94"/>
      <c r="V98" s="96"/>
    </row>
    <row r="99" spans="21:22" ht="12.75" customHeight="1" x14ac:dyDescent="0.2">
      <c r="U99" s="94"/>
      <c r="V99" s="96"/>
    </row>
    <row r="100" spans="21:22" ht="12.75" customHeight="1" x14ac:dyDescent="0.2">
      <c r="U100" s="94"/>
      <c r="V100" s="96"/>
    </row>
    <row r="101" spans="21:22" ht="12.75" customHeight="1" x14ac:dyDescent="0.2">
      <c r="U101" s="94"/>
      <c r="V101" s="96"/>
    </row>
    <row r="102" spans="21:22" ht="12.75" customHeight="1" x14ac:dyDescent="0.2">
      <c r="U102" s="94"/>
      <c r="V102" s="96"/>
    </row>
    <row r="103" spans="21:22" ht="12.75" customHeight="1" x14ac:dyDescent="0.2">
      <c r="U103" s="94"/>
      <c r="V103" s="96"/>
    </row>
    <row r="104" spans="21:22" ht="12.75" customHeight="1" x14ac:dyDescent="0.2">
      <c r="U104" s="94"/>
      <c r="V104" s="96"/>
    </row>
    <row r="105" spans="21:22" ht="12.75" customHeight="1" x14ac:dyDescent="0.2">
      <c r="U105" s="94"/>
      <c r="V105" s="96"/>
    </row>
    <row r="106" spans="21:22" ht="12.75" customHeight="1" x14ac:dyDescent="0.2">
      <c r="U106" s="94"/>
      <c r="V106" s="96"/>
    </row>
    <row r="107" spans="21:22" ht="12.75" customHeight="1" x14ac:dyDescent="0.2">
      <c r="U107" s="94"/>
      <c r="V107" s="96"/>
    </row>
    <row r="108" spans="21:22" ht="12.75" customHeight="1" x14ac:dyDescent="0.2">
      <c r="U108" s="94"/>
      <c r="V108" s="96"/>
    </row>
    <row r="109" spans="21:22" ht="12.75" customHeight="1" x14ac:dyDescent="0.2">
      <c r="U109" s="94"/>
      <c r="V109" s="96"/>
    </row>
    <row r="110" spans="21:22" ht="12.75" customHeight="1" x14ac:dyDescent="0.2">
      <c r="U110" s="94"/>
      <c r="V110" s="96"/>
    </row>
    <row r="111" spans="21:22" ht="12.75" customHeight="1" x14ac:dyDescent="0.2">
      <c r="U111" s="94"/>
      <c r="V111" s="96"/>
    </row>
    <row r="112" spans="21:22" ht="12.75" customHeight="1" x14ac:dyDescent="0.2">
      <c r="U112" s="94"/>
      <c r="V112" s="96"/>
    </row>
    <row r="113" spans="21:22" ht="12.75" customHeight="1" x14ac:dyDescent="0.2">
      <c r="U113" s="94"/>
      <c r="V113" s="96"/>
    </row>
    <row r="114" spans="21:22" ht="12.75" customHeight="1" x14ac:dyDescent="0.2">
      <c r="U114" s="94"/>
      <c r="V114" s="96"/>
    </row>
    <row r="115" spans="21:22" ht="12.75" customHeight="1" x14ac:dyDescent="0.2">
      <c r="U115" s="94"/>
      <c r="V115" s="96"/>
    </row>
    <row r="116" spans="21:22" ht="12.75" customHeight="1" x14ac:dyDescent="0.2">
      <c r="U116" s="94"/>
      <c r="V116" s="96"/>
    </row>
    <row r="117" spans="21:22" ht="12.75" customHeight="1" x14ac:dyDescent="0.2">
      <c r="U117" s="94"/>
      <c r="V117" s="96"/>
    </row>
    <row r="118" spans="21:22" ht="12.75" customHeight="1" x14ac:dyDescent="0.2">
      <c r="U118" s="94"/>
      <c r="V118" s="96"/>
    </row>
    <row r="119" spans="21:22" ht="12.75" customHeight="1" x14ac:dyDescent="0.2">
      <c r="U119" s="94"/>
      <c r="V119" s="96"/>
    </row>
    <row r="120" spans="21:22" ht="12.75" customHeight="1" x14ac:dyDescent="0.2">
      <c r="U120" s="94"/>
      <c r="V120" s="96"/>
    </row>
    <row r="121" spans="21:22" ht="12.75" customHeight="1" x14ac:dyDescent="0.2">
      <c r="U121" s="94"/>
      <c r="V121" s="96"/>
    </row>
    <row r="122" spans="21:22" ht="12.75" customHeight="1" x14ac:dyDescent="0.2">
      <c r="U122" s="94"/>
      <c r="V122" s="96"/>
    </row>
    <row r="123" spans="21:22" ht="12.75" customHeight="1" x14ac:dyDescent="0.2">
      <c r="U123" s="94"/>
      <c r="V123" s="96"/>
    </row>
    <row r="124" spans="21:22" ht="12.75" customHeight="1" x14ac:dyDescent="0.2">
      <c r="U124" s="94"/>
      <c r="V124" s="96"/>
    </row>
    <row r="125" spans="21:22" ht="12.75" customHeight="1" x14ac:dyDescent="0.2">
      <c r="U125" s="94"/>
      <c r="V125" s="96"/>
    </row>
    <row r="126" spans="21:22" ht="12.75" customHeight="1" x14ac:dyDescent="0.2">
      <c r="U126" s="94"/>
      <c r="V126" s="96"/>
    </row>
    <row r="127" spans="21:22" ht="12.75" customHeight="1" x14ac:dyDescent="0.2">
      <c r="U127" s="94"/>
      <c r="V127" s="96"/>
    </row>
    <row r="128" spans="21:22" ht="12.75" customHeight="1" x14ac:dyDescent="0.2">
      <c r="U128" s="94"/>
      <c r="V128" s="96"/>
    </row>
    <row r="129" spans="21:22" ht="12.75" customHeight="1" x14ac:dyDescent="0.2">
      <c r="U129" s="94"/>
      <c r="V129" s="96"/>
    </row>
    <row r="130" spans="21:22" ht="12.75" customHeight="1" x14ac:dyDescent="0.2">
      <c r="U130" s="94"/>
      <c r="V130" s="96"/>
    </row>
    <row r="131" spans="21:22" ht="12.75" customHeight="1" x14ac:dyDescent="0.2">
      <c r="U131" s="94"/>
      <c r="V131" s="96"/>
    </row>
    <row r="132" spans="21:22" ht="12.75" customHeight="1" x14ac:dyDescent="0.2">
      <c r="U132" s="94"/>
      <c r="V132" s="96"/>
    </row>
    <row r="133" spans="21:22" ht="12.75" customHeight="1" x14ac:dyDescent="0.2">
      <c r="U133" s="94"/>
      <c r="V133" s="96"/>
    </row>
    <row r="134" spans="21:22" ht="12.75" customHeight="1" x14ac:dyDescent="0.2">
      <c r="U134" s="94"/>
      <c r="V134" s="96"/>
    </row>
    <row r="135" spans="21:22" ht="12.75" customHeight="1" x14ac:dyDescent="0.2">
      <c r="U135" s="94"/>
      <c r="V135" s="96"/>
    </row>
    <row r="136" spans="21:22" ht="12.75" customHeight="1" x14ac:dyDescent="0.2">
      <c r="U136" s="94"/>
      <c r="V136" s="96"/>
    </row>
    <row r="137" spans="21:22" ht="12.75" customHeight="1" x14ac:dyDescent="0.2">
      <c r="U137" s="94"/>
      <c r="V137" s="96"/>
    </row>
    <row r="138" spans="21:22" ht="12.75" customHeight="1" x14ac:dyDescent="0.2">
      <c r="U138" s="94"/>
      <c r="V138" s="96"/>
    </row>
    <row r="139" spans="21:22" ht="12.75" customHeight="1" x14ac:dyDescent="0.2">
      <c r="U139" s="94"/>
      <c r="V139" s="96"/>
    </row>
    <row r="140" spans="21:22" ht="12.75" customHeight="1" x14ac:dyDescent="0.2">
      <c r="U140" s="94"/>
      <c r="V140" s="96"/>
    </row>
    <row r="141" spans="21:22" ht="12.75" customHeight="1" x14ac:dyDescent="0.2">
      <c r="U141" s="94"/>
      <c r="V141" s="96"/>
    </row>
    <row r="142" spans="21:22" ht="12.75" customHeight="1" x14ac:dyDescent="0.2">
      <c r="U142" s="94"/>
      <c r="V142" s="96"/>
    </row>
    <row r="143" spans="21:22" ht="12.75" customHeight="1" x14ac:dyDescent="0.2">
      <c r="U143" s="94"/>
      <c r="V143" s="96"/>
    </row>
    <row r="144" spans="21:22" ht="12.75" customHeight="1" x14ac:dyDescent="0.2">
      <c r="U144" s="94"/>
      <c r="V144" s="96"/>
    </row>
    <row r="145" spans="21:22" ht="12.75" customHeight="1" x14ac:dyDescent="0.2">
      <c r="U145" s="94"/>
      <c r="V145" s="96"/>
    </row>
    <row r="146" spans="21:22" ht="12.75" customHeight="1" x14ac:dyDescent="0.2">
      <c r="U146" s="94"/>
      <c r="V146" s="96"/>
    </row>
    <row r="147" spans="21:22" ht="12.75" customHeight="1" x14ac:dyDescent="0.2">
      <c r="U147" s="94"/>
      <c r="V147" s="96"/>
    </row>
    <row r="148" spans="21:22" ht="12.75" customHeight="1" x14ac:dyDescent="0.2">
      <c r="U148" s="94"/>
      <c r="V148" s="96"/>
    </row>
    <row r="149" spans="21:22" ht="12.75" customHeight="1" x14ac:dyDescent="0.2">
      <c r="U149" s="94"/>
      <c r="V149" s="96"/>
    </row>
    <row r="150" spans="21:22" ht="12.75" customHeight="1" x14ac:dyDescent="0.2">
      <c r="U150" s="94"/>
      <c r="V150" s="96"/>
    </row>
    <row r="151" spans="21:22" ht="12.75" customHeight="1" x14ac:dyDescent="0.2">
      <c r="U151" s="94"/>
      <c r="V151" s="96"/>
    </row>
    <row r="152" spans="21:22" ht="12.75" customHeight="1" x14ac:dyDescent="0.2">
      <c r="U152" s="94"/>
      <c r="V152" s="96"/>
    </row>
    <row r="153" spans="21:22" ht="12.75" customHeight="1" x14ac:dyDescent="0.2">
      <c r="U153" s="94"/>
      <c r="V153" s="96"/>
    </row>
    <row r="154" spans="21:22" ht="12.75" customHeight="1" x14ac:dyDescent="0.2">
      <c r="U154" s="94"/>
      <c r="V154" s="96"/>
    </row>
    <row r="155" spans="21:22" ht="12.75" customHeight="1" x14ac:dyDescent="0.2">
      <c r="U155" s="94"/>
      <c r="V155" s="96"/>
    </row>
    <row r="156" spans="21:22" ht="12.75" customHeight="1" x14ac:dyDescent="0.2">
      <c r="U156" s="94"/>
      <c r="V156" s="96"/>
    </row>
    <row r="157" spans="21:22" ht="12.75" customHeight="1" x14ac:dyDescent="0.2">
      <c r="U157" s="94"/>
      <c r="V157" s="96"/>
    </row>
    <row r="158" spans="21:22" ht="12.75" customHeight="1" x14ac:dyDescent="0.2">
      <c r="U158" s="94"/>
      <c r="V158" s="96"/>
    </row>
    <row r="159" spans="21:22" ht="12.75" customHeight="1" x14ac:dyDescent="0.2">
      <c r="U159" s="94"/>
      <c r="V159" s="96"/>
    </row>
    <row r="160" spans="21:22" ht="12.75" customHeight="1" x14ac:dyDescent="0.2">
      <c r="U160" s="94"/>
      <c r="V160" s="96"/>
    </row>
    <row r="161" spans="21:22" ht="12.75" customHeight="1" x14ac:dyDescent="0.2">
      <c r="U161" s="94"/>
      <c r="V161" s="96"/>
    </row>
    <row r="162" spans="21:22" ht="12.75" customHeight="1" x14ac:dyDescent="0.2">
      <c r="U162" s="94"/>
      <c r="V162" s="96"/>
    </row>
    <row r="163" spans="21:22" ht="12.75" customHeight="1" x14ac:dyDescent="0.2">
      <c r="U163" s="94"/>
      <c r="V163" s="96"/>
    </row>
    <row r="164" spans="21:22" ht="12.75" customHeight="1" x14ac:dyDescent="0.2">
      <c r="U164" s="94"/>
      <c r="V164" s="96"/>
    </row>
    <row r="165" spans="21:22" ht="12.75" customHeight="1" x14ac:dyDescent="0.2">
      <c r="U165" s="94"/>
      <c r="V165" s="96"/>
    </row>
    <row r="166" spans="21:22" ht="12.75" customHeight="1" x14ac:dyDescent="0.2">
      <c r="U166" s="94"/>
      <c r="V166" s="96"/>
    </row>
    <row r="167" spans="21:22" ht="12.75" customHeight="1" x14ac:dyDescent="0.2">
      <c r="U167" s="94"/>
      <c r="V167" s="96"/>
    </row>
    <row r="168" spans="21:22" ht="12.75" customHeight="1" x14ac:dyDescent="0.2">
      <c r="U168" s="94"/>
      <c r="V168" s="96"/>
    </row>
    <row r="169" spans="21:22" ht="12.75" customHeight="1" x14ac:dyDescent="0.2">
      <c r="U169" s="94"/>
      <c r="V169" s="96"/>
    </row>
    <row r="170" spans="21:22" ht="12.75" customHeight="1" x14ac:dyDescent="0.2">
      <c r="U170" s="94"/>
      <c r="V170" s="96"/>
    </row>
    <row r="171" spans="21:22" ht="12.75" customHeight="1" x14ac:dyDescent="0.2">
      <c r="U171" s="94"/>
      <c r="V171" s="96"/>
    </row>
    <row r="172" spans="21:22" ht="12.75" customHeight="1" x14ac:dyDescent="0.2">
      <c r="U172" s="94"/>
      <c r="V172" s="96"/>
    </row>
    <row r="173" spans="21:22" ht="12.75" customHeight="1" x14ac:dyDescent="0.2">
      <c r="U173" s="94"/>
      <c r="V173" s="96"/>
    </row>
    <row r="174" spans="21:22" ht="12.75" customHeight="1" x14ac:dyDescent="0.2">
      <c r="U174" s="94"/>
      <c r="V174" s="96"/>
    </row>
    <row r="175" spans="21:22" ht="12.75" customHeight="1" x14ac:dyDescent="0.2">
      <c r="U175" s="94"/>
      <c r="V175" s="96"/>
    </row>
    <row r="176" spans="21:22" ht="12.75" customHeight="1" x14ac:dyDescent="0.2">
      <c r="U176" s="94"/>
      <c r="V176" s="96"/>
    </row>
    <row r="177" spans="21:22" ht="12.75" customHeight="1" x14ac:dyDescent="0.2">
      <c r="U177" s="94"/>
      <c r="V177" s="96"/>
    </row>
    <row r="178" spans="21:22" ht="12.75" customHeight="1" x14ac:dyDescent="0.2">
      <c r="U178" s="94"/>
      <c r="V178" s="96"/>
    </row>
    <row r="179" spans="21:22" ht="12.75" customHeight="1" x14ac:dyDescent="0.2">
      <c r="U179" s="94"/>
      <c r="V179" s="96"/>
    </row>
    <row r="180" spans="21:22" ht="12.75" customHeight="1" x14ac:dyDescent="0.2">
      <c r="U180" s="94"/>
      <c r="V180" s="96"/>
    </row>
    <row r="181" spans="21:22" ht="12.75" customHeight="1" x14ac:dyDescent="0.2">
      <c r="U181" s="94"/>
      <c r="V181" s="96"/>
    </row>
    <row r="182" spans="21:22" ht="12.75" customHeight="1" x14ac:dyDescent="0.2">
      <c r="U182" s="94"/>
      <c r="V182" s="96"/>
    </row>
    <row r="183" spans="21:22" ht="12.75" customHeight="1" x14ac:dyDescent="0.2">
      <c r="U183" s="94"/>
      <c r="V183" s="96"/>
    </row>
    <row r="184" spans="21:22" ht="12.75" customHeight="1" x14ac:dyDescent="0.2">
      <c r="U184" s="94"/>
      <c r="V184" s="96"/>
    </row>
    <row r="185" spans="21:22" ht="12.75" customHeight="1" x14ac:dyDescent="0.2">
      <c r="U185" s="94"/>
      <c r="V185" s="96"/>
    </row>
    <row r="186" spans="21:22" ht="12.75" customHeight="1" x14ac:dyDescent="0.2">
      <c r="U186" s="94"/>
      <c r="V186" s="96"/>
    </row>
    <row r="187" spans="21:22" ht="12.75" customHeight="1" x14ac:dyDescent="0.2">
      <c r="U187" s="94"/>
      <c r="V187" s="96"/>
    </row>
    <row r="188" spans="21:22" ht="12.75" customHeight="1" x14ac:dyDescent="0.2">
      <c r="U188" s="94"/>
      <c r="V188" s="96"/>
    </row>
    <row r="189" spans="21:22" ht="12.75" customHeight="1" x14ac:dyDescent="0.2">
      <c r="U189" s="94"/>
      <c r="V189" s="96"/>
    </row>
    <row r="190" spans="21:22" ht="12.75" customHeight="1" x14ac:dyDescent="0.2">
      <c r="U190" s="94"/>
      <c r="V190" s="96"/>
    </row>
    <row r="191" spans="21:22" ht="12.75" customHeight="1" x14ac:dyDescent="0.2">
      <c r="U191" s="94"/>
      <c r="V191" s="96"/>
    </row>
    <row r="192" spans="21:22" ht="12.75" customHeight="1" x14ac:dyDescent="0.2">
      <c r="U192" s="94"/>
      <c r="V192" s="96"/>
    </row>
    <row r="193" spans="21:22" ht="12.75" customHeight="1" x14ac:dyDescent="0.2">
      <c r="U193" s="94"/>
      <c r="V193" s="96"/>
    </row>
    <row r="194" spans="21:22" ht="12.75" customHeight="1" x14ac:dyDescent="0.2">
      <c r="U194" s="94"/>
      <c r="V194" s="96"/>
    </row>
    <row r="195" spans="21:22" ht="12.75" customHeight="1" x14ac:dyDescent="0.2">
      <c r="U195" s="94"/>
      <c r="V195" s="96"/>
    </row>
    <row r="196" spans="21:22" ht="12.75" customHeight="1" x14ac:dyDescent="0.2">
      <c r="U196" s="94"/>
      <c r="V196" s="96"/>
    </row>
    <row r="197" spans="21:22" ht="12.75" customHeight="1" x14ac:dyDescent="0.2">
      <c r="U197" s="94"/>
      <c r="V197" s="96"/>
    </row>
    <row r="198" spans="21:22" ht="12.75" customHeight="1" x14ac:dyDescent="0.2">
      <c r="U198" s="94"/>
      <c r="V198" s="96"/>
    </row>
    <row r="199" spans="21:22" ht="12.75" customHeight="1" x14ac:dyDescent="0.2">
      <c r="U199" s="94"/>
      <c r="V199" s="96"/>
    </row>
    <row r="200" spans="21:22" ht="12.75" customHeight="1" x14ac:dyDescent="0.2">
      <c r="U200" s="94"/>
      <c r="V200" s="96"/>
    </row>
    <row r="201" spans="21:22" ht="12.75" customHeight="1" x14ac:dyDescent="0.2">
      <c r="U201" s="94"/>
      <c r="V201" s="96"/>
    </row>
    <row r="202" spans="21:22" ht="12.75" customHeight="1" x14ac:dyDescent="0.2">
      <c r="U202" s="94"/>
      <c r="V202" s="96"/>
    </row>
    <row r="203" spans="21:22" ht="12.75" customHeight="1" x14ac:dyDescent="0.2">
      <c r="U203" s="94"/>
      <c r="V203" s="96"/>
    </row>
    <row r="204" spans="21:22" ht="12.75" customHeight="1" x14ac:dyDescent="0.2">
      <c r="U204" s="94"/>
      <c r="V204" s="96"/>
    </row>
    <row r="205" spans="21:22" ht="12.75" customHeight="1" x14ac:dyDescent="0.2">
      <c r="U205" s="94"/>
      <c r="V205" s="96"/>
    </row>
    <row r="206" spans="21:22" ht="12.75" customHeight="1" x14ac:dyDescent="0.2">
      <c r="U206" s="94"/>
      <c r="V206" s="96"/>
    </row>
    <row r="207" spans="21:22" ht="12.75" customHeight="1" x14ac:dyDescent="0.2">
      <c r="U207" s="94"/>
      <c r="V207" s="96"/>
    </row>
    <row r="208" spans="21:22" ht="12.75" customHeight="1" x14ac:dyDescent="0.2">
      <c r="U208" s="94"/>
      <c r="V208" s="96"/>
    </row>
    <row r="209" spans="21:22" ht="12.75" customHeight="1" x14ac:dyDescent="0.2">
      <c r="U209" s="94"/>
      <c r="V209" s="96"/>
    </row>
    <row r="210" spans="21:22" ht="12.75" customHeight="1" x14ac:dyDescent="0.2">
      <c r="U210" s="94"/>
      <c r="V210" s="96"/>
    </row>
    <row r="211" spans="21:22" ht="12.75" customHeight="1" x14ac:dyDescent="0.2">
      <c r="U211" s="94"/>
      <c r="V211" s="96"/>
    </row>
    <row r="212" spans="21:22" ht="12.75" customHeight="1" x14ac:dyDescent="0.2">
      <c r="U212" s="94"/>
      <c r="V212" s="96"/>
    </row>
    <row r="213" spans="21:22" ht="12.75" customHeight="1" x14ac:dyDescent="0.2">
      <c r="U213" s="94"/>
      <c r="V213" s="96"/>
    </row>
    <row r="214" spans="21:22" ht="12.75" customHeight="1" x14ac:dyDescent="0.2">
      <c r="U214" s="94"/>
      <c r="V214" s="96"/>
    </row>
    <row r="215" spans="21:22" ht="12.75" customHeight="1" x14ac:dyDescent="0.2">
      <c r="U215" s="94"/>
      <c r="V215" s="96"/>
    </row>
    <row r="216" spans="21:22" ht="12.75" customHeight="1" x14ac:dyDescent="0.2">
      <c r="U216" s="94"/>
      <c r="V216" s="96"/>
    </row>
    <row r="217" spans="21:22" ht="12.75" customHeight="1" x14ac:dyDescent="0.2">
      <c r="U217" s="94"/>
      <c r="V217" s="96"/>
    </row>
    <row r="218" spans="21:22" ht="12.75" customHeight="1" x14ac:dyDescent="0.2">
      <c r="U218" s="94"/>
      <c r="V218" s="96"/>
    </row>
    <row r="219" spans="21:22" ht="12.75" customHeight="1" x14ac:dyDescent="0.2">
      <c r="U219" s="94"/>
      <c r="V219" s="96"/>
    </row>
    <row r="220" spans="21:22" ht="12.75" customHeight="1" x14ac:dyDescent="0.2">
      <c r="U220" s="94"/>
      <c r="V220" s="96"/>
    </row>
    <row r="221" spans="21:22" ht="12.75" customHeight="1" x14ac:dyDescent="0.2">
      <c r="U221" s="94"/>
      <c r="V221" s="96"/>
    </row>
    <row r="222" spans="21:22" ht="12.75" customHeight="1" x14ac:dyDescent="0.2">
      <c r="U222" s="94"/>
      <c r="V222" s="96"/>
    </row>
    <row r="223" spans="21:22" ht="12.75" customHeight="1" x14ac:dyDescent="0.2">
      <c r="U223" s="94"/>
      <c r="V223" s="96"/>
    </row>
    <row r="224" spans="21:22" ht="12.75" customHeight="1" x14ac:dyDescent="0.2">
      <c r="U224" s="94"/>
      <c r="V224" s="96"/>
    </row>
    <row r="225" spans="21:22" ht="12.75" customHeight="1" x14ac:dyDescent="0.2">
      <c r="U225" s="94"/>
      <c r="V225" s="96"/>
    </row>
    <row r="226" spans="21:22" ht="12.75" customHeight="1" x14ac:dyDescent="0.2">
      <c r="U226" s="94"/>
      <c r="V226" s="96"/>
    </row>
    <row r="227" spans="21:22" ht="12.75" customHeight="1" x14ac:dyDescent="0.2">
      <c r="U227" s="94"/>
      <c r="V227" s="96"/>
    </row>
    <row r="228" spans="21:22" ht="12.75" customHeight="1" x14ac:dyDescent="0.2">
      <c r="U228" s="94"/>
      <c r="V228" s="96"/>
    </row>
    <row r="229" spans="21:22" ht="12.75" customHeight="1" x14ac:dyDescent="0.2">
      <c r="U229" s="94"/>
      <c r="V229" s="96"/>
    </row>
    <row r="230" spans="21:22" ht="12.75" customHeight="1" x14ac:dyDescent="0.2">
      <c r="U230" s="94"/>
      <c r="V230" s="96"/>
    </row>
    <row r="231" spans="21:22" ht="12.75" customHeight="1" x14ac:dyDescent="0.2">
      <c r="U231" s="94"/>
      <c r="V231" s="96"/>
    </row>
    <row r="232" spans="21:22" ht="12.75" customHeight="1" x14ac:dyDescent="0.2">
      <c r="U232" s="94"/>
      <c r="V232" s="96"/>
    </row>
    <row r="233" spans="21:22" ht="12.75" customHeight="1" x14ac:dyDescent="0.2">
      <c r="U233" s="94"/>
      <c r="V233" s="96"/>
    </row>
    <row r="234" spans="21:22" ht="12.75" customHeight="1" x14ac:dyDescent="0.2">
      <c r="U234" s="94"/>
      <c r="V234" s="96"/>
    </row>
    <row r="235" spans="21:22" ht="12.75" customHeight="1" x14ac:dyDescent="0.2">
      <c r="U235" s="94"/>
      <c r="V235" s="96"/>
    </row>
    <row r="236" spans="21:22" ht="12.75" customHeight="1" x14ac:dyDescent="0.2">
      <c r="U236" s="94"/>
      <c r="V236" s="96"/>
    </row>
    <row r="237" spans="21:22" ht="12.75" customHeight="1" x14ac:dyDescent="0.2">
      <c r="U237" s="94"/>
      <c r="V237" s="96"/>
    </row>
    <row r="238" spans="21:22" ht="12.75" customHeight="1" x14ac:dyDescent="0.2">
      <c r="U238" s="94"/>
      <c r="V238" s="96"/>
    </row>
    <row r="239" spans="21:22" ht="12.75" customHeight="1" x14ac:dyDescent="0.2">
      <c r="U239" s="94"/>
      <c r="V239" s="96"/>
    </row>
    <row r="240" spans="21:22" ht="12.75" customHeight="1" x14ac:dyDescent="0.2">
      <c r="U240" s="94"/>
      <c r="V240" s="96"/>
    </row>
    <row r="241" spans="21:22" ht="12.75" customHeight="1" x14ac:dyDescent="0.2">
      <c r="U241" s="94"/>
      <c r="V241" s="96"/>
    </row>
    <row r="242" spans="21:22" ht="12.75" customHeight="1" x14ac:dyDescent="0.2">
      <c r="U242" s="94"/>
      <c r="V242" s="96"/>
    </row>
    <row r="243" spans="21:22" ht="12.75" customHeight="1" x14ac:dyDescent="0.2">
      <c r="U243" s="94"/>
      <c r="V243" s="96"/>
    </row>
    <row r="244" spans="21:22" ht="12.75" customHeight="1" x14ac:dyDescent="0.2">
      <c r="U244" s="94"/>
      <c r="V244" s="96"/>
    </row>
    <row r="245" spans="21:22" ht="12.75" customHeight="1" x14ac:dyDescent="0.2">
      <c r="U245" s="94"/>
      <c r="V245" s="96"/>
    </row>
    <row r="246" spans="21:22" ht="12.75" customHeight="1" x14ac:dyDescent="0.2">
      <c r="U246" s="94"/>
      <c r="V246" s="96"/>
    </row>
    <row r="247" spans="21:22" ht="12.75" customHeight="1" x14ac:dyDescent="0.2">
      <c r="U247" s="94"/>
      <c r="V247" s="96"/>
    </row>
    <row r="248" spans="21:22" ht="12.75" customHeight="1" x14ac:dyDescent="0.2">
      <c r="U248" s="94"/>
      <c r="V248" s="96"/>
    </row>
    <row r="249" spans="21:22" ht="12.75" customHeight="1" x14ac:dyDescent="0.2">
      <c r="U249" s="94"/>
      <c r="V249" s="96"/>
    </row>
    <row r="250" spans="21:22" ht="12.75" customHeight="1" x14ac:dyDescent="0.2">
      <c r="U250" s="94"/>
      <c r="V250" s="96"/>
    </row>
    <row r="251" spans="21:22" ht="12.75" customHeight="1" x14ac:dyDescent="0.2">
      <c r="U251" s="94"/>
      <c r="V251" s="96"/>
    </row>
    <row r="252" spans="21:22" ht="12.75" customHeight="1" x14ac:dyDescent="0.2">
      <c r="U252" s="94"/>
      <c r="V252" s="96"/>
    </row>
    <row r="253" spans="21:22" ht="12.75" customHeight="1" x14ac:dyDescent="0.2">
      <c r="U253" s="94"/>
      <c r="V253" s="96"/>
    </row>
    <row r="254" spans="21:22" ht="12.75" customHeight="1" x14ac:dyDescent="0.2">
      <c r="U254" s="94"/>
      <c r="V254" s="96"/>
    </row>
    <row r="255" spans="21:22" ht="12.75" customHeight="1" x14ac:dyDescent="0.2">
      <c r="U255" s="94"/>
      <c r="V255" s="96"/>
    </row>
    <row r="256" spans="21:22" ht="12.75" customHeight="1" x14ac:dyDescent="0.2">
      <c r="U256" s="94"/>
      <c r="V256" s="96"/>
    </row>
    <row r="257" spans="21:22" ht="12.75" customHeight="1" x14ac:dyDescent="0.2">
      <c r="U257" s="94"/>
      <c r="V257" s="96"/>
    </row>
    <row r="258" spans="21:22" ht="12.75" customHeight="1" x14ac:dyDescent="0.2">
      <c r="U258" s="94"/>
      <c r="V258" s="96"/>
    </row>
    <row r="259" spans="21:22" ht="12.75" customHeight="1" x14ac:dyDescent="0.2">
      <c r="U259" s="94"/>
      <c r="V259" s="96"/>
    </row>
    <row r="260" spans="21:22" ht="12.75" customHeight="1" x14ac:dyDescent="0.2">
      <c r="U260" s="94"/>
      <c r="V260" s="96"/>
    </row>
    <row r="261" spans="21:22" ht="12.75" customHeight="1" x14ac:dyDescent="0.2">
      <c r="U261" s="94"/>
      <c r="V261" s="96"/>
    </row>
    <row r="262" spans="21:22" ht="12.75" customHeight="1" x14ac:dyDescent="0.2">
      <c r="U262" s="94"/>
      <c r="V262" s="96"/>
    </row>
    <row r="263" spans="21:22" ht="12.75" customHeight="1" x14ac:dyDescent="0.2">
      <c r="U263" s="94"/>
      <c r="V263" s="96"/>
    </row>
    <row r="264" spans="21:22" ht="12.75" customHeight="1" x14ac:dyDescent="0.2">
      <c r="U264" s="94"/>
      <c r="V264" s="96"/>
    </row>
    <row r="265" spans="21:22" ht="12.75" customHeight="1" x14ac:dyDescent="0.2">
      <c r="U265" s="94"/>
      <c r="V265" s="96"/>
    </row>
    <row r="266" spans="21:22" ht="12.75" customHeight="1" x14ac:dyDescent="0.2">
      <c r="U266" s="94"/>
      <c r="V266" s="96"/>
    </row>
    <row r="267" spans="21:22" ht="12.75" customHeight="1" x14ac:dyDescent="0.2">
      <c r="U267" s="94"/>
      <c r="V267" s="96"/>
    </row>
    <row r="268" spans="21:22" ht="12.75" customHeight="1" x14ac:dyDescent="0.2">
      <c r="U268" s="94"/>
      <c r="V268" s="96"/>
    </row>
    <row r="269" spans="21:22" ht="12.75" customHeight="1" x14ac:dyDescent="0.2">
      <c r="U269" s="94"/>
      <c r="V269" s="96"/>
    </row>
    <row r="270" spans="21:22" ht="12.75" customHeight="1" x14ac:dyDescent="0.2">
      <c r="U270" s="94"/>
      <c r="V270" s="96"/>
    </row>
    <row r="271" spans="21:22" ht="12.75" customHeight="1" x14ac:dyDescent="0.2">
      <c r="U271" s="94"/>
      <c r="V271" s="96"/>
    </row>
    <row r="272" spans="21:22" ht="12.75" customHeight="1" x14ac:dyDescent="0.2">
      <c r="U272" s="94"/>
      <c r="V272" s="96"/>
    </row>
    <row r="273" spans="21:22" ht="12.75" customHeight="1" x14ac:dyDescent="0.2">
      <c r="U273" s="94"/>
      <c r="V273" s="96"/>
    </row>
    <row r="274" spans="21:22" ht="12.75" customHeight="1" x14ac:dyDescent="0.2">
      <c r="U274" s="94"/>
      <c r="V274" s="96"/>
    </row>
    <row r="275" spans="21:22" ht="12.75" customHeight="1" x14ac:dyDescent="0.2">
      <c r="U275" s="94"/>
      <c r="V275" s="96"/>
    </row>
    <row r="276" spans="21:22" ht="12.75" customHeight="1" x14ac:dyDescent="0.2">
      <c r="U276" s="94"/>
      <c r="V276" s="96"/>
    </row>
    <row r="277" spans="21:22" ht="12.75" customHeight="1" x14ac:dyDescent="0.2">
      <c r="U277" s="94"/>
      <c r="V277" s="96"/>
    </row>
    <row r="278" spans="21:22" ht="12.75" customHeight="1" x14ac:dyDescent="0.2">
      <c r="U278" s="94"/>
      <c r="V278" s="96"/>
    </row>
    <row r="279" spans="21:22" ht="12.75" customHeight="1" x14ac:dyDescent="0.2">
      <c r="U279" s="94"/>
      <c r="V279" s="96"/>
    </row>
    <row r="280" spans="21:22" ht="12.75" customHeight="1" x14ac:dyDescent="0.2">
      <c r="U280" s="94"/>
      <c r="V280" s="96"/>
    </row>
    <row r="281" spans="21:22" ht="12.75" customHeight="1" x14ac:dyDescent="0.2">
      <c r="U281" s="94"/>
      <c r="V281" s="96"/>
    </row>
    <row r="282" spans="21:22" ht="12.75" customHeight="1" x14ac:dyDescent="0.2">
      <c r="U282" s="94"/>
      <c r="V282" s="96"/>
    </row>
    <row r="283" spans="21:22" ht="12.75" customHeight="1" x14ac:dyDescent="0.2">
      <c r="U283" s="94"/>
      <c r="V283" s="96"/>
    </row>
    <row r="284" spans="21:22" ht="12.75" customHeight="1" x14ac:dyDescent="0.2">
      <c r="U284" s="94"/>
      <c r="V284" s="96"/>
    </row>
    <row r="285" spans="21:22" ht="12.75" customHeight="1" x14ac:dyDescent="0.2">
      <c r="U285" s="94"/>
      <c r="V285" s="96"/>
    </row>
    <row r="286" spans="21:22" ht="12.75" customHeight="1" x14ac:dyDescent="0.2">
      <c r="U286" s="94"/>
      <c r="V286" s="96"/>
    </row>
    <row r="287" spans="21:22" ht="12.75" customHeight="1" x14ac:dyDescent="0.2">
      <c r="U287" s="94"/>
      <c r="V287" s="96"/>
    </row>
    <row r="288" spans="21:22" ht="12.75" customHeight="1" x14ac:dyDescent="0.2">
      <c r="U288" s="94"/>
      <c r="V288" s="96"/>
    </row>
    <row r="289" spans="21:22" ht="12.75" customHeight="1" x14ac:dyDescent="0.2">
      <c r="U289" s="94"/>
      <c r="V289" s="96"/>
    </row>
    <row r="290" spans="21:22" ht="12.75" customHeight="1" x14ac:dyDescent="0.2">
      <c r="U290" s="94"/>
      <c r="V290" s="96"/>
    </row>
    <row r="291" spans="21:22" ht="12.75" customHeight="1" x14ac:dyDescent="0.2">
      <c r="U291" s="94"/>
      <c r="V291" s="96"/>
    </row>
    <row r="292" spans="21:22" ht="12.75" customHeight="1" x14ac:dyDescent="0.2">
      <c r="U292" s="94"/>
      <c r="V292" s="96"/>
    </row>
    <row r="293" spans="21:22" ht="12.75" customHeight="1" x14ac:dyDescent="0.2">
      <c r="U293" s="94"/>
      <c r="V293" s="96"/>
    </row>
    <row r="294" spans="21:22" ht="12.75" customHeight="1" x14ac:dyDescent="0.2">
      <c r="U294" s="94"/>
      <c r="V294" s="96"/>
    </row>
    <row r="295" spans="21:22" ht="12.75" customHeight="1" x14ac:dyDescent="0.2">
      <c r="U295" s="94"/>
      <c r="V295" s="96"/>
    </row>
    <row r="296" spans="21:22" ht="12.75" customHeight="1" x14ac:dyDescent="0.2">
      <c r="U296" s="94"/>
      <c r="V296" s="96"/>
    </row>
    <row r="297" spans="21:22" ht="12.75" customHeight="1" x14ac:dyDescent="0.2">
      <c r="U297" s="94"/>
      <c r="V297" s="96"/>
    </row>
    <row r="298" spans="21:22" ht="12.75" customHeight="1" x14ac:dyDescent="0.2">
      <c r="U298" s="94"/>
      <c r="V298" s="96"/>
    </row>
    <row r="299" spans="21:22" ht="12.75" customHeight="1" x14ac:dyDescent="0.2">
      <c r="U299" s="94"/>
      <c r="V299" s="96"/>
    </row>
    <row r="300" spans="21:22" ht="12.75" customHeight="1" x14ac:dyDescent="0.2">
      <c r="U300" s="94"/>
      <c r="V300" s="96"/>
    </row>
    <row r="301" spans="21:22" ht="12.75" customHeight="1" x14ac:dyDescent="0.2">
      <c r="U301" s="94"/>
      <c r="V301" s="96"/>
    </row>
    <row r="302" spans="21:22" ht="12.75" customHeight="1" x14ac:dyDescent="0.2">
      <c r="U302" s="94"/>
      <c r="V302" s="96"/>
    </row>
    <row r="303" spans="21:22" ht="12.75" customHeight="1" x14ac:dyDescent="0.2">
      <c r="U303" s="94"/>
      <c r="V303" s="96"/>
    </row>
    <row r="304" spans="21:22" ht="12.75" customHeight="1" x14ac:dyDescent="0.2">
      <c r="U304" s="94"/>
      <c r="V304" s="96"/>
    </row>
    <row r="305" spans="21:22" ht="12.75" customHeight="1" x14ac:dyDescent="0.2">
      <c r="U305" s="94"/>
      <c r="V305" s="96"/>
    </row>
    <row r="306" spans="21:22" ht="12.75" customHeight="1" x14ac:dyDescent="0.2">
      <c r="U306" s="94"/>
      <c r="V306" s="96"/>
    </row>
    <row r="307" spans="21:22" ht="12.75" customHeight="1" x14ac:dyDescent="0.2">
      <c r="U307" s="94"/>
      <c r="V307" s="96"/>
    </row>
    <row r="308" spans="21:22" ht="12.75" customHeight="1" x14ac:dyDescent="0.2">
      <c r="U308" s="94"/>
      <c r="V308" s="96"/>
    </row>
    <row r="309" spans="21:22" ht="12.75" customHeight="1" x14ac:dyDescent="0.2">
      <c r="U309" s="94"/>
      <c r="V309" s="96"/>
    </row>
    <row r="310" spans="21:22" ht="12.75" customHeight="1" x14ac:dyDescent="0.2">
      <c r="U310" s="94"/>
      <c r="V310" s="96"/>
    </row>
    <row r="311" spans="21:22" ht="12.75" customHeight="1" x14ac:dyDescent="0.2">
      <c r="U311" s="94"/>
      <c r="V311" s="96"/>
    </row>
    <row r="312" spans="21:22" ht="12.75" customHeight="1" x14ac:dyDescent="0.2">
      <c r="U312" s="94"/>
      <c r="V312" s="96"/>
    </row>
    <row r="313" spans="21:22" ht="12.75" customHeight="1" x14ac:dyDescent="0.2">
      <c r="U313" s="94"/>
      <c r="V313" s="96"/>
    </row>
    <row r="314" spans="21:22" ht="12.75" customHeight="1" x14ac:dyDescent="0.2">
      <c r="U314" s="94"/>
      <c r="V314" s="96"/>
    </row>
    <row r="315" spans="21:22" ht="12.75" customHeight="1" x14ac:dyDescent="0.2">
      <c r="U315" s="94"/>
      <c r="V315" s="96"/>
    </row>
    <row r="316" spans="21:22" ht="12.75" customHeight="1" x14ac:dyDescent="0.2">
      <c r="U316" s="94"/>
      <c r="V316" s="96"/>
    </row>
    <row r="317" spans="21:22" ht="12.75" customHeight="1" x14ac:dyDescent="0.2">
      <c r="U317" s="94"/>
      <c r="V317" s="96"/>
    </row>
    <row r="318" spans="21:22" ht="12.75" customHeight="1" x14ac:dyDescent="0.2">
      <c r="U318" s="94"/>
      <c r="V318" s="96"/>
    </row>
    <row r="319" spans="21:22" ht="12.75" customHeight="1" x14ac:dyDescent="0.2">
      <c r="U319" s="94"/>
      <c r="V319" s="96"/>
    </row>
    <row r="320" spans="21:22" ht="12.75" customHeight="1" x14ac:dyDescent="0.2">
      <c r="U320" s="94"/>
      <c r="V320" s="96"/>
    </row>
    <row r="321" spans="21:22" ht="12.75" customHeight="1" x14ac:dyDescent="0.2">
      <c r="U321" s="94"/>
      <c r="V321" s="96"/>
    </row>
    <row r="322" spans="21:22" ht="12.75" customHeight="1" x14ac:dyDescent="0.2">
      <c r="U322" s="94"/>
      <c r="V322" s="96"/>
    </row>
    <row r="323" spans="21:22" ht="12.75" customHeight="1" x14ac:dyDescent="0.2">
      <c r="U323" s="94"/>
      <c r="V323" s="96"/>
    </row>
    <row r="324" spans="21:22" ht="12.75" customHeight="1" x14ac:dyDescent="0.2">
      <c r="U324" s="94"/>
      <c r="V324" s="96"/>
    </row>
    <row r="325" spans="21:22" ht="12.75" customHeight="1" x14ac:dyDescent="0.2">
      <c r="U325" s="94"/>
      <c r="V325" s="96"/>
    </row>
    <row r="326" spans="21:22" ht="12.75" customHeight="1" x14ac:dyDescent="0.2">
      <c r="U326" s="94"/>
      <c r="V326" s="96"/>
    </row>
    <row r="327" spans="21:22" ht="12.75" customHeight="1" x14ac:dyDescent="0.2">
      <c r="U327" s="94"/>
      <c r="V327" s="96"/>
    </row>
    <row r="328" spans="21:22" ht="12.75" customHeight="1" x14ac:dyDescent="0.2">
      <c r="U328" s="94"/>
      <c r="V328" s="96"/>
    </row>
    <row r="329" spans="21:22" ht="12.75" customHeight="1" x14ac:dyDescent="0.2">
      <c r="U329" s="94"/>
      <c r="V329" s="96"/>
    </row>
    <row r="330" spans="21:22" ht="12.75" customHeight="1" x14ac:dyDescent="0.2">
      <c r="U330" s="94"/>
      <c r="V330" s="96"/>
    </row>
    <row r="331" spans="21:22" ht="12.75" customHeight="1" x14ac:dyDescent="0.2">
      <c r="U331" s="94"/>
      <c r="V331" s="96"/>
    </row>
    <row r="332" spans="21:22" ht="12.75" customHeight="1" x14ac:dyDescent="0.2">
      <c r="U332" s="94"/>
      <c r="V332" s="96"/>
    </row>
    <row r="333" spans="21:22" ht="12.75" customHeight="1" x14ac:dyDescent="0.2">
      <c r="U333" s="94"/>
      <c r="V333" s="96"/>
    </row>
    <row r="334" spans="21:22" ht="12.75" customHeight="1" x14ac:dyDescent="0.2">
      <c r="U334" s="94"/>
      <c r="V334" s="96"/>
    </row>
    <row r="335" spans="21:22" ht="12.75" customHeight="1" x14ac:dyDescent="0.2">
      <c r="U335" s="94"/>
      <c r="V335" s="96"/>
    </row>
    <row r="336" spans="21:22" ht="12.75" customHeight="1" x14ac:dyDescent="0.2">
      <c r="U336" s="94"/>
      <c r="V336" s="96"/>
    </row>
    <row r="337" spans="21:22" ht="12.75" customHeight="1" x14ac:dyDescent="0.2">
      <c r="U337" s="94"/>
      <c r="V337" s="96"/>
    </row>
    <row r="338" spans="21:22" ht="12.75" customHeight="1" x14ac:dyDescent="0.2">
      <c r="U338" s="94"/>
      <c r="V338" s="96"/>
    </row>
    <row r="339" spans="21:22" ht="12.75" customHeight="1" x14ac:dyDescent="0.2">
      <c r="U339" s="94"/>
      <c r="V339" s="96"/>
    </row>
    <row r="340" spans="21:22" ht="12.75" customHeight="1" x14ac:dyDescent="0.2">
      <c r="U340" s="94"/>
      <c r="V340" s="96"/>
    </row>
    <row r="341" spans="21:22" ht="12.75" customHeight="1" x14ac:dyDescent="0.2">
      <c r="U341" s="94"/>
      <c r="V341" s="96"/>
    </row>
    <row r="342" spans="21:22" ht="12.75" customHeight="1" x14ac:dyDescent="0.2">
      <c r="U342" s="94"/>
      <c r="V342" s="96"/>
    </row>
    <row r="343" spans="21:22" ht="12.75" customHeight="1" x14ac:dyDescent="0.2">
      <c r="U343" s="94"/>
      <c r="V343" s="96"/>
    </row>
    <row r="344" spans="21:22" ht="12.75" customHeight="1" x14ac:dyDescent="0.2">
      <c r="U344" s="94"/>
      <c r="V344" s="96"/>
    </row>
    <row r="345" spans="21:22" ht="12.75" customHeight="1" x14ac:dyDescent="0.2">
      <c r="U345" s="94"/>
      <c r="V345" s="96"/>
    </row>
    <row r="346" spans="21:22" ht="12.75" customHeight="1" x14ac:dyDescent="0.2">
      <c r="U346" s="94"/>
      <c r="V346" s="96"/>
    </row>
    <row r="347" spans="21:22" ht="12.75" customHeight="1" x14ac:dyDescent="0.2">
      <c r="U347" s="94"/>
      <c r="V347" s="96"/>
    </row>
    <row r="348" spans="21:22" ht="12.75" customHeight="1" x14ac:dyDescent="0.2">
      <c r="U348" s="94"/>
      <c r="V348" s="96"/>
    </row>
    <row r="349" spans="21:22" ht="12.75" customHeight="1" x14ac:dyDescent="0.2">
      <c r="U349" s="94"/>
      <c r="V349" s="96"/>
    </row>
    <row r="350" spans="21:22" ht="12.75" customHeight="1" x14ac:dyDescent="0.2">
      <c r="U350" s="94"/>
      <c r="V350" s="96"/>
    </row>
    <row r="351" spans="21:22" ht="12.75" customHeight="1" x14ac:dyDescent="0.2">
      <c r="U351" s="94"/>
      <c r="V351" s="96"/>
    </row>
    <row r="352" spans="21:22" ht="12.75" customHeight="1" x14ac:dyDescent="0.2">
      <c r="U352" s="94"/>
      <c r="V352" s="96"/>
    </row>
    <row r="353" spans="21:22" ht="12.75" customHeight="1" x14ac:dyDescent="0.2">
      <c r="U353" s="94"/>
      <c r="V353" s="96"/>
    </row>
    <row r="354" spans="21:22" ht="12.75" customHeight="1" x14ac:dyDescent="0.2">
      <c r="U354" s="94"/>
      <c r="V354" s="96"/>
    </row>
    <row r="355" spans="21:22" ht="12.75" customHeight="1" x14ac:dyDescent="0.2">
      <c r="U355" s="94"/>
      <c r="V355" s="96"/>
    </row>
    <row r="356" spans="21:22" ht="12.75" customHeight="1" x14ac:dyDescent="0.2">
      <c r="U356" s="94"/>
      <c r="V356" s="96"/>
    </row>
    <row r="357" spans="21:22" ht="12.75" customHeight="1" x14ac:dyDescent="0.2">
      <c r="U357" s="94"/>
      <c r="V357" s="96"/>
    </row>
    <row r="358" spans="21:22" ht="12.75" customHeight="1" x14ac:dyDescent="0.2">
      <c r="U358" s="94"/>
      <c r="V358" s="96"/>
    </row>
    <row r="359" spans="21:22" ht="12.75" customHeight="1" x14ac:dyDescent="0.2">
      <c r="U359" s="94"/>
      <c r="V359" s="96"/>
    </row>
    <row r="360" spans="21:22" ht="12.75" customHeight="1" x14ac:dyDescent="0.2">
      <c r="U360" s="94"/>
      <c r="V360" s="96"/>
    </row>
    <row r="361" spans="21:22" ht="12.75" customHeight="1" x14ac:dyDescent="0.2">
      <c r="U361" s="94"/>
      <c r="V361" s="96"/>
    </row>
    <row r="362" spans="21:22" ht="12.75" customHeight="1" x14ac:dyDescent="0.2">
      <c r="U362" s="94"/>
      <c r="V362" s="96"/>
    </row>
    <row r="363" spans="21:22" ht="12.75" customHeight="1" x14ac:dyDescent="0.2">
      <c r="U363" s="94"/>
      <c r="V363" s="96"/>
    </row>
    <row r="364" spans="21:22" ht="12.75" customHeight="1" x14ac:dyDescent="0.2">
      <c r="U364" s="94"/>
      <c r="V364" s="96"/>
    </row>
    <row r="365" spans="21:22" ht="12.75" customHeight="1" x14ac:dyDescent="0.2">
      <c r="U365" s="94"/>
      <c r="V365" s="96"/>
    </row>
    <row r="366" spans="21:22" ht="12.75" customHeight="1" x14ac:dyDescent="0.2">
      <c r="U366" s="94"/>
      <c r="V366" s="96"/>
    </row>
    <row r="367" spans="21:22" ht="12.75" customHeight="1" x14ac:dyDescent="0.2">
      <c r="U367" s="94"/>
      <c r="V367" s="96"/>
    </row>
    <row r="368" spans="21:22" ht="12.75" customHeight="1" x14ac:dyDescent="0.2">
      <c r="U368" s="94"/>
      <c r="V368" s="96"/>
    </row>
    <row r="369" spans="21:22" ht="12.75" customHeight="1" x14ac:dyDescent="0.2">
      <c r="U369" s="94"/>
      <c r="V369" s="96"/>
    </row>
    <row r="370" spans="21:22" ht="12.75" customHeight="1" x14ac:dyDescent="0.2">
      <c r="U370" s="94"/>
      <c r="V370" s="96"/>
    </row>
    <row r="371" spans="21:22" ht="12.75" customHeight="1" x14ac:dyDescent="0.2">
      <c r="U371" s="94"/>
      <c r="V371" s="96"/>
    </row>
    <row r="372" spans="21:22" ht="12.75" customHeight="1" x14ac:dyDescent="0.2">
      <c r="U372" s="94"/>
      <c r="V372" s="96"/>
    </row>
    <row r="373" spans="21:22" ht="12.75" customHeight="1" x14ac:dyDescent="0.2">
      <c r="U373" s="94"/>
      <c r="V373" s="96"/>
    </row>
    <row r="374" spans="21:22" ht="12.75" customHeight="1" x14ac:dyDescent="0.2">
      <c r="U374" s="94"/>
      <c r="V374" s="96"/>
    </row>
    <row r="375" spans="21:22" ht="12.75" customHeight="1" x14ac:dyDescent="0.2">
      <c r="U375" s="94"/>
      <c r="V375" s="96"/>
    </row>
    <row r="376" spans="21:22" ht="12.75" customHeight="1" x14ac:dyDescent="0.2">
      <c r="U376" s="94"/>
      <c r="V376" s="96"/>
    </row>
    <row r="377" spans="21:22" ht="12.75" customHeight="1" x14ac:dyDescent="0.2">
      <c r="U377" s="94"/>
      <c r="V377" s="96"/>
    </row>
    <row r="378" spans="21:22" ht="12.75" customHeight="1" x14ac:dyDescent="0.2">
      <c r="U378" s="94"/>
      <c r="V378" s="96"/>
    </row>
    <row r="379" spans="21:22" ht="12.75" customHeight="1" x14ac:dyDescent="0.2">
      <c r="U379" s="94"/>
      <c r="V379" s="96"/>
    </row>
    <row r="380" spans="21:22" ht="12.75" customHeight="1" x14ac:dyDescent="0.2">
      <c r="U380" s="94"/>
      <c r="V380" s="96"/>
    </row>
    <row r="381" spans="21:22" ht="12.75" customHeight="1" x14ac:dyDescent="0.2">
      <c r="U381" s="94"/>
      <c r="V381" s="96"/>
    </row>
    <row r="382" spans="21:22" ht="12.75" customHeight="1" x14ac:dyDescent="0.2">
      <c r="U382" s="94"/>
      <c r="V382" s="96"/>
    </row>
    <row r="383" spans="21:22" ht="12.75" customHeight="1" x14ac:dyDescent="0.2">
      <c r="U383" s="94"/>
      <c r="V383" s="96"/>
    </row>
    <row r="384" spans="21:22" ht="12.75" customHeight="1" x14ac:dyDescent="0.2">
      <c r="U384" s="94"/>
      <c r="V384" s="96"/>
    </row>
    <row r="385" spans="21:22" ht="12.75" customHeight="1" x14ac:dyDescent="0.2">
      <c r="U385" s="94"/>
      <c r="V385" s="96"/>
    </row>
    <row r="386" spans="21:22" ht="12.75" customHeight="1" x14ac:dyDescent="0.2">
      <c r="U386" s="94"/>
      <c r="V386" s="96"/>
    </row>
    <row r="387" spans="21:22" ht="12.75" customHeight="1" x14ac:dyDescent="0.2">
      <c r="U387" s="94"/>
      <c r="V387" s="96"/>
    </row>
    <row r="388" spans="21:22" ht="12.75" customHeight="1" x14ac:dyDescent="0.2">
      <c r="U388" s="94"/>
      <c r="V388" s="96"/>
    </row>
    <row r="389" spans="21:22" ht="12.75" customHeight="1" x14ac:dyDescent="0.2">
      <c r="U389" s="94"/>
      <c r="V389" s="96"/>
    </row>
    <row r="390" spans="21:22" ht="12.75" customHeight="1" x14ac:dyDescent="0.2">
      <c r="U390" s="94"/>
      <c r="V390" s="96"/>
    </row>
    <row r="391" spans="21:22" ht="12.75" customHeight="1" x14ac:dyDescent="0.2">
      <c r="U391" s="94"/>
      <c r="V391" s="96"/>
    </row>
    <row r="392" spans="21:22" ht="12.75" customHeight="1" x14ac:dyDescent="0.2">
      <c r="U392" s="94"/>
      <c r="V392" s="96"/>
    </row>
    <row r="393" spans="21:22" ht="12.75" customHeight="1" x14ac:dyDescent="0.2">
      <c r="U393" s="94"/>
      <c r="V393" s="96"/>
    </row>
    <row r="394" spans="21:22" ht="12.75" customHeight="1" x14ac:dyDescent="0.2">
      <c r="U394" s="94"/>
      <c r="V394" s="96"/>
    </row>
    <row r="395" spans="21:22" ht="12.75" customHeight="1" x14ac:dyDescent="0.2">
      <c r="U395" s="94"/>
      <c r="V395" s="96"/>
    </row>
    <row r="396" spans="21:22" ht="12.75" customHeight="1" x14ac:dyDescent="0.2">
      <c r="U396" s="94"/>
      <c r="V396" s="96"/>
    </row>
    <row r="397" spans="21:22" ht="12.75" customHeight="1" x14ac:dyDescent="0.2">
      <c r="U397" s="94"/>
      <c r="V397" s="96"/>
    </row>
    <row r="398" spans="21:22" ht="12.75" customHeight="1" x14ac:dyDescent="0.2">
      <c r="U398" s="94"/>
      <c r="V398" s="96"/>
    </row>
    <row r="399" spans="21:22" ht="12.75" customHeight="1" x14ac:dyDescent="0.2">
      <c r="U399" s="94"/>
      <c r="V399" s="96"/>
    </row>
    <row r="400" spans="21:22" ht="12.75" customHeight="1" x14ac:dyDescent="0.2">
      <c r="U400" s="94"/>
      <c r="V400" s="96"/>
    </row>
    <row r="401" spans="21:22" ht="12.75" customHeight="1" x14ac:dyDescent="0.2">
      <c r="U401" s="94"/>
      <c r="V401" s="96"/>
    </row>
    <row r="402" spans="21:22" ht="12.75" customHeight="1" x14ac:dyDescent="0.2">
      <c r="U402" s="94"/>
      <c r="V402" s="96"/>
    </row>
    <row r="403" spans="21:22" ht="12.75" customHeight="1" x14ac:dyDescent="0.2">
      <c r="U403" s="94"/>
      <c r="V403" s="96"/>
    </row>
    <row r="404" spans="21:22" ht="12.75" customHeight="1" x14ac:dyDescent="0.2">
      <c r="U404" s="94"/>
      <c r="V404" s="96"/>
    </row>
    <row r="405" spans="21:22" ht="12.75" customHeight="1" x14ac:dyDescent="0.2">
      <c r="U405" s="94"/>
      <c r="V405" s="96"/>
    </row>
    <row r="406" spans="21:22" ht="12.75" customHeight="1" x14ac:dyDescent="0.2">
      <c r="U406" s="94"/>
      <c r="V406" s="96"/>
    </row>
    <row r="407" spans="21:22" ht="12.75" customHeight="1" x14ac:dyDescent="0.2">
      <c r="U407" s="94"/>
      <c r="V407" s="96"/>
    </row>
    <row r="408" spans="21:22" ht="12.75" customHeight="1" x14ac:dyDescent="0.2">
      <c r="U408" s="94"/>
      <c r="V408" s="96"/>
    </row>
    <row r="409" spans="21:22" ht="12.75" customHeight="1" x14ac:dyDescent="0.2">
      <c r="U409" s="94"/>
      <c r="V409" s="96"/>
    </row>
    <row r="410" spans="21:22" ht="12.75" customHeight="1" x14ac:dyDescent="0.2">
      <c r="U410" s="94"/>
      <c r="V410" s="96"/>
    </row>
    <row r="411" spans="21:22" ht="12.75" customHeight="1" x14ac:dyDescent="0.2">
      <c r="U411" s="94"/>
      <c r="V411" s="96"/>
    </row>
    <row r="412" spans="21:22" ht="12.75" customHeight="1" x14ac:dyDescent="0.2">
      <c r="U412" s="94"/>
      <c r="V412" s="96"/>
    </row>
    <row r="413" spans="21:22" ht="12.75" customHeight="1" x14ac:dyDescent="0.2">
      <c r="U413" s="94"/>
      <c r="V413" s="96"/>
    </row>
    <row r="414" spans="21:22" ht="12.75" customHeight="1" x14ac:dyDescent="0.2">
      <c r="U414" s="94"/>
      <c r="V414" s="96"/>
    </row>
    <row r="415" spans="21:22" ht="12.75" customHeight="1" x14ac:dyDescent="0.2">
      <c r="U415" s="94"/>
      <c r="V415" s="96"/>
    </row>
    <row r="416" spans="21:22" ht="12.75" customHeight="1" x14ac:dyDescent="0.2">
      <c r="U416" s="94"/>
      <c r="V416" s="96"/>
    </row>
    <row r="417" spans="21:22" ht="12.75" customHeight="1" x14ac:dyDescent="0.2">
      <c r="U417" s="94"/>
      <c r="V417" s="96"/>
    </row>
    <row r="418" spans="21:22" ht="12.75" customHeight="1" x14ac:dyDescent="0.2">
      <c r="U418" s="94"/>
      <c r="V418" s="96"/>
    </row>
    <row r="419" spans="21:22" ht="12.75" customHeight="1" x14ac:dyDescent="0.2">
      <c r="U419" s="94"/>
      <c r="V419" s="96"/>
    </row>
    <row r="420" spans="21:22" ht="12.75" customHeight="1" x14ac:dyDescent="0.2">
      <c r="U420" s="94"/>
      <c r="V420" s="96"/>
    </row>
    <row r="421" spans="21:22" ht="12.75" customHeight="1" x14ac:dyDescent="0.2">
      <c r="U421" s="94"/>
      <c r="V421" s="96"/>
    </row>
    <row r="422" spans="21:22" ht="12.75" customHeight="1" x14ac:dyDescent="0.2">
      <c r="U422" s="94"/>
      <c r="V422" s="96"/>
    </row>
    <row r="423" spans="21:22" ht="12.75" customHeight="1" x14ac:dyDescent="0.2">
      <c r="U423" s="94"/>
      <c r="V423" s="96"/>
    </row>
    <row r="424" spans="21:22" ht="12.75" customHeight="1" x14ac:dyDescent="0.2">
      <c r="U424" s="94"/>
      <c r="V424" s="96"/>
    </row>
    <row r="425" spans="21:22" ht="12.75" customHeight="1" x14ac:dyDescent="0.2">
      <c r="U425" s="94"/>
      <c r="V425" s="96"/>
    </row>
    <row r="426" spans="21:22" ht="12.75" customHeight="1" x14ac:dyDescent="0.2">
      <c r="U426" s="94"/>
      <c r="V426" s="96"/>
    </row>
    <row r="427" spans="21:22" ht="12.75" customHeight="1" x14ac:dyDescent="0.2">
      <c r="U427" s="94"/>
      <c r="V427" s="96"/>
    </row>
    <row r="428" spans="21:22" ht="12.75" customHeight="1" x14ac:dyDescent="0.2">
      <c r="U428" s="94"/>
      <c r="V428" s="96"/>
    </row>
    <row r="429" spans="21:22" ht="12.75" customHeight="1" x14ac:dyDescent="0.2">
      <c r="U429" s="94"/>
      <c r="V429" s="96"/>
    </row>
    <row r="430" spans="21:22" ht="12.75" customHeight="1" x14ac:dyDescent="0.2">
      <c r="U430" s="94"/>
      <c r="V430" s="96"/>
    </row>
    <row r="431" spans="21:22" ht="12.75" customHeight="1" x14ac:dyDescent="0.2">
      <c r="U431" s="94"/>
      <c r="V431" s="96"/>
    </row>
    <row r="432" spans="21:22" ht="12.75" customHeight="1" x14ac:dyDescent="0.2">
      <c r="U432" s="94"/>
      <c r="V432" s="96"/>
    </row>
    <row r="433" spans="21:22" ht="12.75" customHeight="1" x14ac:dyDescent="0.2">
      <c r="U433" s="94"/>
      <c r="V433" s="96"/>
    </row>
    <row r="434" spans="21:22" ht="12.75" customHeight="1" x14ac:dyDescent="0.2">
      <c r="U434" s="94"/>
      <c r="V434" s="96"/>
    </row>
    <row r="435" spans="21:22" ht="12.75" customHeight="1" x14ac:dyDescent="0.2">
      <c r="U435" s="94"/>
      <c r="V435" s="96"/>
    </row>
    <row r="436" spans="21:22" ht="12.75" customHeight="1" x14ac:dyDescent="0.2">
      <c r="U436" s="94"/>
      <c r="V436" s="96"/>
    </row>
    <row r="437" spans="21:22" ht="12.75" customHeight="1" x14ac:dyDescent="0.2">
      <c r="U437" s="94"/>
      <c r="V437" s="96"/>
    </row>
    <row r="438" spans="21:22" ht="12.75" customHeight="1" x14ac:dyDescent="0.2">
      <c r="U438" s="94"/>
      <c r="V438" s="96"/>
    </row>
    <row r="439" spans="21:22" ht="12.75" customHeight="1" x14ac:dyDescent="0.2">
      <c r="U439" s="94"/>
      <c r="V439" s="96"/>
    </row>
    <row r="440" spans="21:22" ht="12.75" customHeight="1" x14ac:dyDescent="0.2">
      <c r="U440" s="94"/>
      <c r="V440" s="96"/>
    </row>
    <row r="441" spans="21:22" ht="12.75" customHeight="1" x14ac:dyDescent="0.2">
      <c r="U441" s="94"/>
      <c r="V441" s="96"/>
    </row>
    <row r="442" spans="21:22" ht="12.75" customHeight="1" x14ac:dyDescent="0.2">
      <c r="U442" s="94"/>
      <c r="V442" s="96"/>
    </row>
    <row r="443" spans="21:22" ht="12.75" customHeight="1" x14ac:dyDescent="0.2">
      <c r="U443" s="94"/>
      <c r="V443" s="96"/>
    </row>
    <row r="444" spans="21:22" ht="12.75" customHeight="1" x14ac:dyDescent="0.2">
      <c r="U444" s="94"/>
      <c r="V444" s="96"/>
    </row>
    <row r="445" spans="21:22" ht="12.75" customHeight="1" x14ac:dyDescent="0.2">
      <c r="U445" s="94"/>
      <c r="V445" s="96"/>
    </row>
    <row r="446" spans="21:22" ht="12.75" customHeight="1" x14ac:dyDescent="0.2">
      <c r="U446" s="94"/>
      <c r="V446" s="96"/>
    </row>
    <row r="447" spans="21:22" ht="12.75" customHeight="1" x14ac:dyDescent="0.2">
      <c r="U447" s="94"/>
      <c r="V447" s="96"/>
    </row>
    <row r="448" spans="21:22" ht="12.75" customHeight="1" x14ac:dyDescent="0.2">
      <c r="U448" s="94"/>
      <c r="V448" s="96"/>
    </row>
    <row r="449" spans="21:22" ht="12.75" customHeight="1" x14ac:dyDescent="0.2">
      <c r="U449" s="94"/>
      <c r="V449" s="96"/>
    </row>
    <row r="450" spans="21:22" ht="12.75" customHeight="1" x14ac:dyDescent="0.2">
      <c r="U450" s="94"/>
      <c r="V450" s="96"/>
    </row>
    <row r="451" spans="21:22" ht="12.75" customHeight="1" x14ac:dyDescent="0.2">
      <c r="U451" s="94"/>
      <c r="V451" s="96"/>
    </row>
    <row r="452" spans="21:22" ht="12.75" customHeight="1" x14ac:dyDescent="0.2">
      <c r="U452" s="94"/>
      <c r="V452" s="96"/>
    </row>
    <row r="453" spans="21:22" ht="12.75" customHeight="1" x14ac:dyDescent="0.2">
      <c r="U453" s="94"/>
      <c r="V453" s="96"/>
    </row>
    <row r="454" spans="21:22" ht="12.75" customHeight="1" x14ac:dyDescent="0.2">
      <c r="U454" s="94"/>
      <c r="V454" s="96"/>
    </row>
    <row r="455" spans="21:22" ht="12.75" customHeight="1" x14ac:dyDescent="0.2">
      <c r="U455" s="94"/>
      <c r="V455" s="96"/>
    </row>
    <row r="456" spans="21:22" ht="12.75" customHeight="1" x14ac:dyDescent="0.2">
      <c r="U456" s="94"/>
      <c r="V456" s="96"/>
    </row>
    <row r="457" spans="21:22" ht="12.75" customHeight="1" x14ac:dyDescent="0.2">
      <c r="U457" s="94"/>
      <c r="V457" s="96"/>
    </row>
    <row r="458" spans="21:22" ht="12.75" customHeight="1" x14ac:dyDescent="0.2">
      <c r="U458" s="94"/>
      <c r="V458" s="96"/>
    </row>
    <row r="459" spans="21:22" ht="12.75" customHeight="1" x14ac:dyDescent="0.2">
      <c r="U459" s="94"/>
      <c r="V459" s="96"/>
    </row>
    <row r="460" spans="21:22" ht="12.75" customHeight="1" x14ac:dyDescent="0.2">
      <c r="U460" s="94"/>
      <c r="V460" s="96"/>
    </row>
    <row r="461" spans="21:22" ht="12.75" customHeight="1" x14ac:dyDescent="0.2">
      <c r="U461" s="94"/>
      <c r="V461" s="96"/>
    </row>
    <row r="462" spans="21:22" ht="12.75" customHeight="1" x14ac:dyDescent="0.2">
      <c r="U462" s="94"/>
      <c r="V462" s="96"/>
    </row>
    <row r="463" spans="21:22" ht="12.75" customHeight="1" x14ac:dyDescent="0.2">
      <c r="U463" s="94"/>
      <c r="V463" s="96"/>
    </row>
    <row r="464" spans="21:22" ht="12.75" customHeight="1" x14ac:dyDescent="0.2">
      <c r="U464" s="94"/>
      <c r="V464" s="96"/>
    </row>
    <row r="465" spans="21:22" ht="12.75" customHeight="1" x14ac:dyDescent="0.2">
      <c r="U465" s="94"/>
      <c r="V465" s="96"/>
    </row>
    <row r="466" spans="21:22" ht="12.75" customHeight="1" x14ac:dyDescent="0.2">
      <c r="U466" s="94"/>
      <c r="V466" s="96"/>
    </row>
    <row r="467" spans="21:22" ht="12.75" customHeight="1" x14ac:dyDescent="0.2">
      <c r="U467" s="94"/>
      <c r="V467" s="96"/>
    </row>
    <row r="468" spans="21:22" ht="12.75" customHeight="1" x14ac:dyDescent="0.2">
      <c r="U468" s="94"/>
      <c r="V468" s="96"/>
    </row>
    <row r="469" spans="21:22" ht="12.75" customHeight="1" x14ac:dyDescent="0.2">
      <c r="U469" s="94"/>
      <c r="V469" s="96"/>
    </row>
    <row r="470" spans="21:22" ht="12.75" customHeight="1" x14ac:dyDescent="0.2">
      <c r="U470" s="94"/>
      <c r="V470" s="96"/>
    </row>
    <row r="471" spans="21:22" ht="12.75" customHeight="1" x14ac:dyDescent="0.2">
      <c r="U471" s="94"/>
      <c r="V471" s="96"/>
    </row>
    <row r="472" spans="21:22" ht="12.75" customHeight="1" x14ac:dyDescent="0.2">
      <c r="U472" s="94"/>
      <c r="V472" s="96"/>
    </row>
    <row r="473" spans="21:22" ht="12.75" customHeight="1" x14ac:dyDescent="0.2">
      <c r="U473" s="94"/>
      <c r="V473" s="96"/>
    </row>
    <row r="474" spans="21:22" ht="12.75" customHeight="1" x14ac:dyDescent="0.2">
      <c r="U474" s="94"/>
      <c r="V474" s="96"/>
    </row>
    <row r="475" spans="21:22" ht="12.75" customHeight="1" x14ac:dyDescent="0.2">
      <c r="U475" s="94"/>
      <c r="V475" s="96"/>
    </row>
    <row r="476" spans="21:22" ht="12.75" customHeight="1" x14ac:dyDescent="0.2">
      <c r="U476" s="94"/>
      <c r="V476" s="96"/>
    </row>
    <row r="477" spans="21:22" ht="12.75" customHeight="1" x14ac:dyDescent="0.2">
      <c r="U477" s="94"/>
      <c r="V477" s="96"/>
    </row>
    <row r="478" spans="21:22" ht="12.75" customHeight="1" x14ac:dyDescent="0.2">
      <c r="U478" s="94"/>
      <c r="V478" s="96"/>
    </row>
    <row r="479" spans="21:22" ht="12.75" customHeight="1" x14ac:dyDescent="0.2">
      <c r="U479" s="94"/>
      <c r="V479" s="96"/>
    </row>
    <row r="480" spans="21:22" ht="12.75" customHeight="1" x14ac:dyDescent="0.2">
      <c r="U480" s="94"/>
      <c r="V480" s="96"/>
    </row>
    <row r="481" spans="21:22" ht="12.75" customHeight="1" x14ac:dyDescent="0.2">
      <c r="U481" s="94"/>
      <c r="V481" s="96"/>
    </row>
    <row r="482" spans="21:22" ht="12.75" customHeight="1" x14ac:dyDescent="0.2">
      <c r="U482" s="94"/>
      <c r="V482" s="96"/>
    </row>
    <row r="483" spans="21:22" ht="12.75" customHeight="1" x14ac:dyDescent="0.2">
      <c r="U483" s="94"/>
      <c r="V483" s="96"/>
    </row>
    <row r="484" spans="21:22" ht="12.75" customHeight="1" x14ac:dyDescent="0.2">
      <c r="U484" s="94"/>
      <c r="V484" s="96"/>
    </row>
    <row r="485" spans="21:22" ht="12.75" customHeight="1" x14ac:dyDescent="0.2">
      <c r="U485" s="94"/>
      <c r="V485" s="96"/>
    </row>
    <row r="486" spans="21:22" ht="12.75" customHeight="1" x14ac:dyDescent="0.2">
      <c r="U486" s="94"/>
      <c r="V486" s="96"/>
    </row>
    <row r="487" spans="21:22" ht="12.75" customHeight="1" x14ac:dyDescent="0.2">
      <c r="U487" s="94"/>
      <c r="V487" s="96"/>
    </row>
    <row r="488" spans="21:22" ht="12.75" customHeight="1" x14ac:dyDescent="0.2">
      <c r="U488" s="94"/>
      <c r="V488" s="96"/>
    </row>
    <row r="489" spans="21:22" ht="12.75" customHeight="1" x14ac:dyDescent="0.2">
      <c r="U489" s="94"/>
      <c r="V489" s="96"/>
    </row>
    <row r="490" spans="21:22" ht="12.75" customHeight="1" x14ac:dyDescent="0.2">
      <c r="U490" s="94"/>
      <c r="V490" s="96"/>
    </row>
    <row r="491" spans="21:22" ht="12.75" customHeight="1" x14ac:dyDescent="0.2">
      <c r="U491" s="94"/>
      <c r="V491" s="96"/>
    </row>
    <row r="492" spans="21:22" ht="12.75" customHeight="1" x14ac:dyDescent="0.2">
      <c r="U492" s="94"/>
      <c r="V492" s="96"/>
    </row>
    <row r="493" spans="21:22" ht="12.75" customHeight="1" x14ac:dyDescent="0.2">
      <c r="U493" s="94"/>
      <c r="V493" s="96"/>
    </row>
    <row r="494" spans="21:22" ht="12.75" customHeight="1" x14ac:dyDescent="0.2">
      <c r="U494" s="94"/>
      <c r="V494" s="96"/>
    </row>
    <row r="495" spans="21:22" ht="12.75" customHeight="1" x14ac:dyDescent="0.2">
      <c r="U495" s="94"/>
      <c r="V495" s="96"/>
    </row>
    <row r="496" spans="21:22" ht="12.75" customHeight="1" x14ac:dyDescent="0.2">
      <c r="U496" s="94"/>
      <c r="V496" s="96"/>
    </row>
    <row r="497" spans="21:22" ht="12.75" customHeight="1" x14ac:dyDescent="0.2">
      <c r="U497" s="94"/>
      <c r="V497" s="96"/>
    </row>
    <row r="498" spans="21:22" ht="12.75" customHeight="1" x14ac:dyDescent="0.2">
      <c r="U498" s="94"/>
      <c r="V498" s="96"/>
    </row>
    <row r="499" spans="21:22" ht="12.75" customHeight="1" x14ac:dyDescent="0.2">
      <c r="U499" s="94"/>
      <c r="V499" s="96"/>
    </row>
    <row r="500" spans="21:22" ht="12.75" customHeight="1" x14ac:dyDescent="0.2">
      <c r="U500" s="94"/>
      <c r="V500" s="96"/>
    </row>
    <row r="501" spans="21:22" ht="12.75" customHeight="1" x14ac:dyDescent="0.2">
      <c r="U501" s="94"/>
      <c r="V501" s="96"/>
    </row>
    <row r="502" spans="21:22" ht="12.75" customHeight="1" x14ac:dyDescent="0.2">
      <c r="U502" s="94"/>
      <c r="V502" s="96"/>
    </row>
    <row r="503" spans="21:22" ht="12.75" customHeight="1" x14ac:dyDescent="0.2">
      <c r="U503" s="94"/>
      <c r="V503" s="96"/>
    </row>
    <row r="504" spans="21:22" ht="12.75" customHeight="1" x14ac:dyDescent="0.2">
      <c r="U504" s="94"/>
      <c r="V504" s="96"/>
    </row>
    <row r="505" spans="21:22" ht="12.75" customHeight="1" x14ac:dyDescent="0.2">
      <c r="U505" s="94"/>
      <c r="V505" s="96"/>
    </row>
    <row r="506" spans="21:22" ht="12.75" customHeight="1" x14ac:dyDescent="0.2">
      <c r="U506" s="94"/>
      <c r="V506" s="96"/>
    </row>
    <row r="507" spans="21:22" ht="12.75" customHeight="1" x14ac:dyDescent="0.2">
      <c r="U507" s="94"/>
      <c r="V507" s="96"/>
    </row>
    <row r="508" spans="21:22" ht="12.75" customHeight="1" x14ac:dyDescent="0.2">
      <c r="U508" s="94"/>
      <c r="V508" s="96"/>
    </row>
    <row r="509" spans="21:22" ht="12.75" customHeight="1" x14ac:dyDescent="0.2">
      <c r="U509" s="94"/>
      <c r="V509" s="96"/>
    </row>
    <row r="510" spans="21:22" ht="12.75" customHeight="1" x14ac:dyDescent="0.2">
      <c r="U510" s="94"/>
      <c r="V510" s="96"/>
    </row>
    <row r="511" spans="21:22" ht="12.75" customHeight="1" x14ac:dyDescent="0.2">
      <c r="U511" s="94"/>
      <c r="V511" s="96"/>
    </row>
    <row r="512" spans="21:22" ht="12.75" customHeight="1" x14ac:dyDescent="0.2">
      <c r="U512" s="94"/>
      <c r="V512" s="96"/>
    </row>
    <row r="513" spans="21:22" ht="12.75" customHeight="1" x14ac:dyDescent="0.2">
      <c r="U513" s="94"/>
      <c r="V513" s="96"/>
    </row>
    <row r="514" spans="21:22" ht="12.75" customHeight="1" x14ac:dyDescent="0.2">
      <c r="U514" s="94"/>
      <c r="V514" s="96"/>
    </row>
    <row r="515" spans="21:22" ht="12.75" customHeight="1" x14ac:dyDescent="0.2">
      <c r="U515" s="94"/>
      <c r="V515" s="96"/>
    </row>
    <row r="516" spans="21:22" ht="12.75" customHeight="1" x14ac:dyDescent="0.2">
      <c r="U516" s="94"/>
      <c r="V516" s="96"/>
    </row>
    <row r="517" spans="21:22" ht="12.75" customHeight="1" x14ac:dyDescent="0.2">
      <c r="U517" s="94"/>
      <c r="V517" s="96"/>
    </row>
    <row r="518" spans="21:22" ht="12.75" customHeight="1" x14ac:dyDescent="0.2">
      <c r="U518" s="94"/>
      <c r="V518" s="96"/>
    </row>
    <row r="519" spans="21:22" ht="12.75" customHeight="1" x14ac:dyDescent="0.2">
      <c r="U519" s="94"/>
      <c r="V519" s="96"/>
    </row>
    <row r="520" spans="21:22" ht="12.75" customHeight="1" x14ac:dyDescent="0.2">
      <c r="U520" s="94"/>
      <c r="V520" s="96"/>
    </row>
    <row r="521" spans="21:22" ht="12.75" customHeight="1" x14ac:dyDescent="0.2">
      <c r="U521" s="94"/>
      <c r="V521" s="96"/>
    </row>
    <row r="522" spans="21:22" ht="12.75" customHeight="1" x14ac:dyDescent="0.2">
      <c r="U522" s="94"/>
      <c r="V522" s="96"/>
    </row>
    <row r="523" spans="21:22" ht="12.75" customHeight="1" x14ac:dyDescent="0.2">
      <c r="U523" s="94"/>
      <c r="V523" s="96"/>
    </row>
    <row r="524" spans="21:22" ht="12.75" customHeight="1" x14ac:dyDescent="0.2">
      <c r="U524" s="94"/>
      <c r="V524" s="96"/>
    </row>
    <row r="525" spans="21:22" ht="12.75" customHeight="1" x14ac:dyDescent="0.2">
      <c r="U525" s="94"/>
      <c r="V525" s="96"/>
    </row>
    <row r="526" spans="21:22" ht="12.75" customHeight="1" x14ac:dyDescent="0.2">
      <c r="U526" s="94"/>
      <c r="V526" s="96"/>
    </row>
    <row r="527" spans="21:22" ht="12.75" customHeight="1" x14ac:dyDescent="0.2">
      <c r="U527" s="94"/>
      <c r="V527" s="96"/>
    </row>
    <row r="528" spans="21:22" ht="12.75" customHeight="1" x14ac:dyDescent="0.2">
      <c r="U528" s="94"/>
      <c r="V528" s="96"/>
    </row>
    <row r="529" spans="21:22" ht="12.75" customHeight="1" x14ac:dyDescent="0.2">
      <c r="U529" s="94"/>
      <c r="V529" s="96"/>
    </row>
    <row r="530" spans="21:22" ht="12.75" customHeight="1" x14ac:dyDescent="0.2">
      <c r="U530" s="94"/>
      <c r="V530" s="96"/>
    </row>
    <row r="531" spans="21:22" ht="12.75" customHeight="1" x14ac:dyDescent="0.2">
      <c r="U531" s="94"/>
      <c r="V531" s="96"/>
    </row>
    <row r="532" spans="21:22" ht="12.75" customHeight="1" x14ac:dyDescent="0.2">
      <c r="U532" s="94"/>
      <c r="V532" s="96"/>
    </row>
    <row r="533" spans="21:22" ht="12.75" customHeight="1" x14ac:dyDescent="0.2">
      <c r="U533" s="94"/>
      <c r="V533" s="96"/>
    </row>
    <row r="534" spans="21:22" ht="12.75" customHeight="1" x14ac:dyDescent="0.2">
      <c r="U534" s="94"/>
      <c r="V534" s="96"/>
    </row>
    <row r="535" spans="21:22" ht="12.75" customHeight="1" x14ac:dyDescent="0.2">
      <c r="U535" s="94"/>
      <c r="V535" s="96"/>
    </row>
    <row r="536" spans="21:22" ht="12.75" customHeight="1" x14ac:dyDescent="0.2">
      <c r="U536" s="94"/>
      <c r="V536" s="96"/>
    </row>
    <row r="537" spans="21:22" ht="12.75" customHeight="1" x14ac:dyDescent="0.2">
      <c r="U537" s="94"/>
      <c r="V537" s="96"/>
    </row>
    <row r="538" spans="21:22" ht="12.75" customHeight="1" x14ac:dyDescent="0.2">
      <c r="U538" s="94"/>
      <c r="V538" s="96"/>
    </row>
    <row r="539" spans="21:22" ht="12.75" customHeight="1" x14ac:dyDescent="0.2">
      <c r="U539" s="94"/>
      <c r="V539" s="96"/>
    </row>
    <row r="540" spans="21:22" ht="12.75" customHeight="1" x14ac:dyDescent="0.2">
      <c r="U540" s="94"/>
      <c r="V540" s="96"/>
    </row>
    <row r="541" spans="21:22" ht="12.75" customHeight="1" x14ac:dyDescent="0.2">
      <c r="U541" s="94"/>
      <c r="V541" s="96"/>
    </row>
    <row r="542" spans="21:22" ht="12.75" customHeight="1" x14ac:dyDescent="0.2">
      <c r="U542" s="94"/>
      <c r="V542" s="96"/>
    </row>
    <row r="543" spans="21:22" ht="12.75" customHeight="1" x14ac:dyDescent="0.2">
      <c r="U543" s="94"/>
      <c r="V543" s="96"/>
    </row>
    <row r="544" spans="21:22" ht="12.75" customHeight="1" x14ac:dyDescent="0.2">
      <c r="U544" s="94"/>
      <c r="V544" s="96"/>
    </row>
    <row r="545" spans="21:22" ht="12.75" customHeight="1" x14ac:dyDescent="0.2">
      <c r="U545" s="94"/>
      <c r="V545" s="96"/>
    </row>
    <row r="546" spans="21:22" ht="12.75" customHeight="1" x14ac:dyDescent="0.2">
      <c r="U546" s="94"/>
      <c r="V546" s="96"/>
    </row>
    <row r="547" spans="21:22" ht="12.75" customHeight="1" x14ac:dyDescent="0.2">
      <c r="U547" s="94"/>
      <c r="V547" s="96"/>
    </row>
    <row r="548" spans="21:22" ht="12.75" customHeight="1" x14ac:dyDescent="0.2">
      <c r="U548" s="94"/>
      <c r="V548" s="96"/>
    </row>
    <row r="549" spans="21:22" ht="12.75" customHeight="1" x14ac:dyDescent="0.2">
      <c r="U549" s="94"/>
      <c r="V549" s="96"/>
    </row>
    <row r="550" spans="21:22" ht="12.75" customHeight="1" x14ac:dyDescent="0.2">
      <c r="U550" s="94"/>
      <c r="V550" s="96"/>
    </row>
    <row r="551" spans="21:22" ht="12.75" customHeight="1" x14ac:dyDescent="0.2">
      <c r="U551" s="94"/>
      <c r="V551" s="96"/>
    </row>
    <row r="552" spans="21:22" ht="12.75" customHeight="1" x14ac:dyDescent="0.2">
      <c r="U552" s="94"/>
      <c r="V552" s="96"/>
    </row>
    <row r="553" spans="21:22" ht="12.75" customHeight="1" x14ac:dyDescent="0.2">
      <c r="U553" s="94"/>
      <c r="V553" s="96"/>
    </row>
    <row r="554" spans="21:22" ht="12.75" customHeight="1" x14ac:dyDescent="0.2">
      <c r="U554" s="94"/>
      <c r="V554" s="96"/>
    </row>
    <row r="555" spans="21:22" ht="12.75" customHeight="1" x14ac:dyDescent="0.2">
      <c r="U555" s="94"/>
      <c r="V555" s="96"/>
    </row>
    <row r="556" spans="21:22" ht="12.75" customHeight="1" x14ac:dyDescent="0.2">
      <c r="U556" s="94"/>
      <c r="V556" s="96"/>
    </row>
    <row r="557" spans="21:22" ht="12.75" customHeight="1" x14ac:dyDescent="0.2">
      <c r="U557" s="94"/>
      <c r="V557" s="96"/>
    </row>
    <row r="558" spans="21:22" ht="12.75" customHeight="1" x14ac:dyDescent="0.2">
      <c r="U558" s="94"/>
      <c r="V558" s="96"/>
    </row>
    <row r="559" spans="21:22" ht="12.75" customHeight="1" x14ac:dyDescent="0.2">
      <c r="U559" s="94"/>
      <c r="V559" s="96"/>
    </row>
    <row r="560" spans="21:22" ht="12.75" customHeight="1" x14ac:dyDescent="0.2">
      <c r="U560" s="94"/>
      <c r="V560" s="96"/>
    </row>
    <row r="561" spans="21:22" ht="12.75" customHeight="1" x14ac:dyDescent="0.2">
      <c r="U561" s="94"/>
      <c r="V561" s="96"/>
    </row>
    <row r="562" spans="21:22" ht="12.75" customHeight="1" x14ac:dyDescent="0.2">
      <c r="U562" s="94"/>
      <c r="V562" s="96"/>
    </row>
    <row r="563" spans="21:22" ht="12.75" customHeight="1" x14ac:dyDescent="0.2">
      <c r="U563" s="94"/>
      <c r="V563" s="96"/>
    </row>
    <row r="564" spans="21:22" ht="12.75" customHeight="1" x14ac:dyDescent="0.2">
      <c r="U564" s="94"/>
      <c r="V564" s="96"/>
    </row>
    <row r="565" spans="21:22" ht="12.75" customHeight="1" x14ac:dyDescent="0.2">
      <c r="U565" s="94"/>
      <c r="V565" s="96"/>
    </row>
    <row r="566" spans="21:22" ht="12.75" customHeight="1" x14ac:dyDescent="0.2">
      <c r="U566" s="94"/>
      <c r="V566" s="96"/>
    </row>
    <row r="567" spans="21:22" ht="12.75" customHeight="1" x14ac:dyDescent="0.2">
      <c r="U567" s="94"/>
      <c r="V567" s="96"/>
    </row>
    <row r="568" spans="21:22" ht="12.75" customHeight="1" x14ac:dyDescent="0.2">
      <c r="U568" s="94"/>
      <c r="V568" s="96"/>
    </row>
    <row r="569" spans="21:22" ht="12.75" customHeight="1" x14ac:dyDescent="0.2">
      <c r="U569" s="94"/>
      <c r="V569" s="96"/>
    </row>
    <row r="570" spans="21:22" ht="12.75" customHeight="1" x14ac:dyDescent="0.2">
      <c r="U570" s="94"/>
      <c r="V570" s="96"/>
    </row>
    <row r="571" spans="21:22" ht="12.75" customHeight="1" x14ac:dyDescent="0.2">
      <c r="U571" s="94"/>
      <c r="V571" s="96"/>
    </row>
    <row r="572" spans="21:22" ht="12.75" customHeight="1" x14ac:dyDescent="0.2">
      <c r="U572" s="94"/>
      <c r="V572" s="96"/>
    </row>
    <row r="573" spans="21:22" ht="12.75" customHeight="1" x14ac:dyDescent="0.2">
      <c r="U573" s="94"/>
      <c r="V573" s="96"/>
    </row>
    <row r="574" spans="21:22" ht="12.75" customHeight="1" x14ac:dyDescent="0.2">
      <c r="U574" s="94"/>
      <c r="V574" s="96"/>
    </row>
    <row r="575" spans="21:22" ht="12.75" customHeight="1" x14ac:dyDescent="0.2">
      <c r="U575" s="94"/>
      <c r="V575" s="96"/>
    </row>
    <row r="576" spans="21:22" ht="12.75" customHeight="1" x14ac:dyDescent="0.2">
      <c r="U576" s="94"/>
      <c r="V576" s="96"/>
    </row>
    <row r="577" spans="21:22" ht="12.75" customHeight="1" x14ac:dyDescent="0.2">
      <c r="U577" s="94"/>
      <c r="V577" s="96"/>
    </row>
    <row r="578" spans="21:22" ht="12.75" customHeight="1" x14ac:dyDescent="0.2">
      <c r="U578" s="94"/>
      <c r="V578" s="96"/>
    </row>
    <row r="579" spans="21:22" ht="12.75" customHeight="1" x14ac:dyDescent="0.2">
      <c r="U579" s="94"/>
      <c r="V579" s="96"/>
    </row>
    <row r="580" spans="21:22" ht="12.75" customHeight="1" x14ac:dyDescent="0.2">
      <c r="U580" s="94"/>
      <c r="V580" s="96"/>
    </row>
    <row r="581" spans="21:22" ht="12.75" customHeight="1" x14ac:dyDescent="0.2">
      <c r="U581" s="94"/>
      <c r="V581" s="96"/>
    </row>
    <row r="582" spans="21:22" ht="12.75" customHeight="1" x14ac:dyDescent="0.2">
      <c r="U582" s="94"/>
      <c r="V582" s="96"/>
    </row>
    <row r="583" spans="21:22" ht="12.75" customHeight="1" x14ac:dyDescent="0.2">
      <c r="U583" s="94"/>
      <c r="V583" s="96"/>
    </row>
    <row r="584" spans="21:22" ht="12.75" customHeight="1" x14ac:dyDescent="0.2">
      <c r="U584" s="94"/>
      <c r="V584" s="96"/>
    </row>
    <row r="585" spans="21:22" ht="12.75" customHeight="1" x14ac:dyDescent="0.2">
      <c r="U585" s="94"/>
      <c r="V585" s="96"/>
    </row>
    <row r="586" spans="21:22" ht="12.75" customHeight="1" x14ac:dyDescent="0.2">
      <c r="U586" s="94"/>
      <c r="V586" s="96"/>
    </row>
    <row r="587" spans="21:22" ht="12.75" customHeight="1" x14ac:dyDescent="0.2">
      <c r="U587" s="94"/>
      <c r="V587" s="96"/>
    </row>
    <row r="588" spans="21:22" ht="12.75" customHeight="1" x14ac:dyDescent="0.2">
      <c r="U588" s="94"/>
      <c r="V588" s="96"/>
    </row>
    <row r="589" spans="21:22" ht="12.75" customHeight="1" x14ac:dyDescent="0.2">
      <c r="U589" s="94"/>
      <c r="V589" s="96"/>
    </row>
    <row r="590" spans="21:22" ht="12.75" customHeight="1" x14ac:dyDescent="0.2">
      <c r="U590" s="94"/>
      <c r="V590" s="96"/>
    </row>
    <row r="591" spans="21:22" ht="12.75" customHeight="1" x14ac:dyDescent="0.2">
      <c r="U591" s="94"/>
      <c r="V591" s="96"/>
    </row>
    <row r="592" spans="21:22" ht="12.75" customHeight="1" x14ac:dyDescent="0.2">
      <c r="U592" s="94"/>
      <c r="V592" s="96"/>
    </row>
    <row r="593" spans="21:22" ht="12.75" customHeight="1" x14ac:dyDescent="0.2">
      <c r="U593" s="94"/>
      <c r="V593" s="96"/>
    </row>
    <row r="594" spans="21:22" ht="12.75" customHeight="1" x14ac:dyDescent="0.2">
      <c r="U594" s="94"/>
      <c r="V594" s="96"/>
    </row>
    <row r="595" spans="21:22" ht="12.75" customHeight="1" x14ac:dyDescent="0.2">
      <c r="U595" s="94"/>
      <c r="V595" s="96"/>
    </row>
    <row r="596" spans="21:22" ht="12.75" customHeight="1" x14ac:dyDescent="0.2">
      <c r="U596" s="94"/>
      <c r="V596" s="96"/>
    </row>
    <row r="597" spans="21:22" ht="12.75" customHeight="1" x14ac:dyDescent="0.2">
      <c r="U597" s="94"/>
      <c r="V597" s="96"/>
    </row>
    <row r="598" spans="21:22" ht="12.75" customHeight="1" x14ac:dyDescent="0.2">
      <c r="U598" s="94"/>
      <c r="V598" s="96"/>
    </row>
    <row r="599" spans="21:22" ht="12.75" customHeight="1" x14ac:dyDescent="0.2">
      <c r="U599" s="94"/>
      <c r="V599" s="96"/>
    </row>
    <row r="600" spans="21:22" ht="12.75" customHeight="1" x14ac:dyDescent="0.2">
      <c r="U600" s="94"/>
      <c r="V600" s="96"/>
    </row>
    <row r="601" spans="21:22" ht="12.75" customHeight="1" x14ac:dyDescent="0.2">
      <c r="U601" s="94"/>
      <c r="V601" s="96"/>
    </row>
    <row r="602" spans="21:22" ht="12.75" customHeight="1" x14ac:dyDescent="0.2">
      <c r="U602" s="94"/>
      <c r="V602" s="96"/>
    </row>
    <row r="603" spans="21:22" ht="12.75" customHeight="1" x14ac:dyDescent="0.2">
      <c r="U603" s="94"/>
      <c r="V603" s="96"/>
    </row>
    <row r="604" spans="21:22" ht="12.75" customHeight="1" x14ac:dyDescent="0.2">
      <c r="U604" s="94"/>
      <c r="V604" s="96"/>
    </row>
    <row r="605" spans="21:22" ht="12.75" customHeight="1" x14ac:dyDescent="0.2">
      <c r="U605" s="94"/>
      <c r="V605" s="96"/>
    </row>
    <row r="606" spans="21:22" ht="12.75" customHeight="1" x14ac:dyDescent="0.2">
      <c r="U606" s="94"/>
      <c r="V606" s="96"/>
    </row>
    <row r="607" spans="21:22" ht="12.75" customHeight="1" x14ac:dyDescent="0.2">
      <c r="U607" s="94"/>
      <c r="V607" s="96"/>
    </row>
    <row r="608" spans="21:22" ht="12.75" customHeight="1" x14ac:dyDescent="0.2">
      <c r="U608" s="94"/>
      <c r="V608" s="96"/>
    </row>
    <row r="609" spans="21:22" ht="12.75" customHeight="1" x14ac:dyDescent="0.2">
      <c r="U609" s="94"/>
      <c r="V609" s="96"/>
    </row>
    <row r="610" spans="21:22" ht="12.75" customHeight="1" x14ac:dyDescent="0.2">
      <c r="U610" s="94"/>
      <c r="V610" s="96"/>
    </row>
    <row r="611" spans="21:22" ht="12.75" customHeight="1" x14ac:dyDescent="0.2">
      <c r="U611" s="94"/>
      <c r="V611" s="96"/>
    </row>
    <row r="612" spans="21:22" ht="12.75" customHeight="1" x14ac:dyDescent="0.2">
      <c r="U612" s="94"/>
      <c r="V612" s="96"/>
    </row>
    <row r="613" spans="21:22" ht="12.75" customHeight="1" x14ac:dyDescent="0.2">
      <c r="U613" s="94"/>
      <c r="V613" s="96"/>
    </row>
    <row r="614" spans="21:22" ht="12.75" customHeight="1" x14ac:dyDescent="0.2">
      <c r="U614" s="94"/>
      <c r="V614" s="96"/>
    </row>
    <row r="615" spans="21:22" ht="12.75" customHeight="1" x14ac:dyDescent="0.2">
      <c r="U615" s="94"/>
      <c r="V615" s="96"/>
    </row>
    <row r="616" spans="21:22" ht="12.75" customHeight="1" x14ac:dyDescent="0.2">
      <c r="U616" s="94"/>
      <c r="V616" s="96"/>
    </row>
    <row r="617" spans="21:22" ht="12.75" customHeight="1" x14ac:dyDescent="0.2">
      <c r="U617" s="94"/>
      <c r="V617" s="96"/>
    </row>
    <row r="618" spans="21:22" ht="12.75" customHeight="1" x14ac:dyDescent="0.2">
      <c r="U618" s="94"/>
      <c r="V618" s="96"/>
    </row>
    <row r="619" spans="21:22" ht="12.75" customHeight="1" x14ac:dyDescent="0.2">
      <c r="U619" s="94"/>
      <c r="V619" s="96"/>
    </row>
    <row r="620" spans="21:22" ht="12.75" customHeight="1" x14ac:dyDescent="0.2">
      <c r="U620" s="94"/>
      <c r="V620" s="96"/>
    </row>
    <row r="621" spans="21:22" ht="12.75" customHeight="1" x14ac:dyDescent="0.2">
      <c r="U621" s="94"/>
      <c r="V621" s="96"/>
    </row>
    <row r="622" spans="21:22" ht="12.75" customHeight="1" x14ac:dyDescent="0.2">
      <c r="U622" s="94"/>
      <c r="V622" s="96"/>
    </row>
    <row r="623" spans="21:22" ht="12.75" customHeight="1" x14ac:dyDescent="0.2">
      <c r="U623" s="94"/>
      <c r="V623" s="96"/>
    </row>
    <row r="624" spans="21:22" ht="12.75" customHeight="1" x14ac:dyDescent="0.2">
      <c r="U624" s="94"/>
      <c r="V624" s="96"/>
    </row>
    <row r="625" spans="21:22" ht="12.75" customHeight="1" x14ac:dyDescent="0.2">
      <c r="U625" s="94"/>
      <c r="V625" s="96"/>
    </row>
    <row r="626" spans="21:22" ht="12.75" customHeight="1" x14ac:dyDescent="0.2">
      <c r="U626" s="94"/>
      <c r="V626" s="96"/>
    </row>
    <row r="627" spans="21:22" ht="12.75" customHeight="1" x14ac:dyDescent="0.2">
      <c r="U627" s="94"/>
      <c r="V627" s="96"/>
    </row>
    <row r="628" spans="21:22" ht="12.75" customHeight="1" x14ac:dyDescent="0.2">
      <c r="U628" s="94"/>
      <c r="V628" s="96"/>
    </row>
    <row r="629" spans="21:22" ht="12.75" customHeight="1" x14ac:dyDescent="0.2">
      <c r="U629" s="94"/>
      <c r="V629" s="96"/>
    </row>
    <row r="630" spans="21:22" ht="12.75" customHeight="1" x14ac:dyDescent="0.2">
      <c r="U630" s="94"/>
      <c r="V630" s="96"/>
    </row>
    <row r="631" spans="21:22" ht="12.75" customHeight="1" x14ac:dyDescent="0.2">
      <c r="U631" s="94"/>
      <c r="V631" s="96"/>
    </row>
    <row r="632" spans="21:22" ht="12.75" customHeight="1" x14ac:dyDescent="0.2">
      <c r="U632" s="94"/>
      <c r="V632" s="96"/>
    </row>
    <row r="633" spans="21:22" ht="12.75" customHeight="1" x14ac:dyDescent="0.2">
      <c r="U633" s="94"/>
      <c r="V633" s="96"/>
    </row>
    <row r="634" spans="21:22" ht="12.75" customHeight="1" x14ac:dyDescent="0.2">
      <c r="U634" s="94"/>
      <c r="V634" s="96"/>
    </row>
    <row r="635" spans="21:22" ht="12.75" customHeight="1" x14ac:dyDescent="0.2">
      <c r="U635" s="94"/>
      <c r="V635" s="96"/>
    </row>
    <row r="636" spans="21:22" ht="12.75" customHeight="1" x14ac:dyDescent="0.2">
      <c r="U636" s="94"/>
      <c r="V636" s="96"/>
    </row>
    <row r="637" spans="21:22" ht="12.75" customHeight="1" x14ac:dyDescent="0.2">
      <c r="U637" s="94"/>
      <c r="V637" s="96"/>
    </row>
    <row r="638" spans="21:22" ht="12.75" customHeight="1" x14ac:dyDescent="0.2">
      <c r="U638" s="94"/>
      <c r="V638" s="96"/>
    </row>
    <row r="639" spans="21:22" ht="12.75" customHeight="1" x14ac:dyDescent="0.2">
      <c r="U639" s="94"/>
      <c r="V639" s="96"/>
    </row>
    <row r="640" spans="21:22" ht="12.75" customHeight="1" x14ac:dyDescent="0.2">
      <c r="U640" s="94"/>
      <c r="V640" s="96"/>
    </row>
    <row r="641" spans="21:22" ht="12.75" customHeight="1" x14ac:dyDescent="0.2">
      <c r="U641" s="94"/>
      <c r="V641" s="96"/>
    </row>
    <row r="642" spans="21:22" ht="12.75" customHeight="1" x14ac:dyDescent="0.2">
      <c r="U642" s="94"/>
      <c r="V642" s="96"/>
    </row>
    <row r="643" spans="21:22" ht="12.75" customHeight="1" x14ac:dyDescent="0.2">
      <c r="U643" s="94"/>
      <c r="V643" s="96"/>
    </row>
    <row r="644" spans="21:22" ht="12.75" customHeight="1" x14ac:dyDescent="0.2">
      <c r="U644" s="94"/>
      <c r="V644" s="96"/>
    </row>
    <row r="645" spans="21:22" ht="12.75" customHeight="1" x14ac:dyDescent="0.2">
      <c r="U645" s="94"/>
      <c r="V645" s="96"/>
    </row>
    <row r="646" spans="21:22" ht="12.75" customHeight="1" x14ac:dyDescent="0.2">
      <c r="U646" s="94"/>
      <c r="V646" s="96"/>
    </row>
    <row r="647" spans="21:22" ht="12.75" customHeight="1" x14ac:dyDescent="0.2">
      <c r="U647" s="94"/>
      <c r="V647" s="96"/>
    </row>
    <row r="648" spans="21:22" ht="12.75" customHeight="1" x14ac:dyDescent="0.2">
      <c r="U648" s="94"/>
      <c r="V648" s="96"/>
    </row>
    <row r="649" spans="21:22" ht="12.75" customHeight="1" x14ac:dyDescent="0.2">
      <c r="U649" s="94"/>
      <c r="V649" s="96"/>
    </row>
    <row r="650" spans="21:22" ht="12.75" customHeight="1" x14ac:dyDescent="0.2">
      <c r="U650" s="94"/>
      <c r="V650" s="96"/>
    </row>
    <row r="651" spans="21:22" ht="12.75" customHeight="1" x14ac:dyDescent="0.2">
      <c r="U651" s="94"/>
      <c r="V651" s="96"/>
    </row>
    <row r="652" spans="21:22" ht="12.75" customHeight="1" x14ac:dyDescent="0.2">
      <c r="U652" s="94"/>
      <c r="V652" s="96"/>
    </row>
    <row r="653" spans="21:22" ht="12.75" customHeight="1" x14ac:dyDescent="0.2">
      <c r="U653" s="94"/>
      <c r="V653" s="96"/>
    </row>
    <row r="654" spans="21:22" ht="12.75" customHeight="1" x14ac:dyDescent="0.2">
      <c r="U654" s="94"/>
      <c r="V654" s="96"/>
    </row>
    <row r="655" spans="21:22" ht="12.75" customHeight="1" x14ac:dyDescent="0.2">
      <c r="U655" s="94"/>
      <c r="V655" s="96"/>
    </row>
    <row r="656" spans="21:22" ht="12.75" customHeight="1" x14ac:dyDescent="0.2">
      <c r="U656" s="94"/>
      <c r="V656" s="96"/>
    </row>
    <row r="657" spans="21:22" ht="12.75" customHeight="1" x14ac:dyDescent="0.2">
      <c r="U657" s="94"/>
      <c r="V657" s="96"/>
    </row>
    <row r="658" spans="21:22" ht="12.75" customHeight="1" x14ac:dyDescent="0.2">
      <c r="U658" s="94"/>
      <c r="V658" s="96"/>
    </row>
    <row r="659" spans="21:22" ht="12.75" customHeight="1" x14ac:dyDescent="0.2">
      <c r="U659" s="94"/>
      <c r="V659" s="96"/>
    </row>
    <row r="660" spans="21:22" ht="12.75" customHeight="1" x14ac:dyDescent="0.2">
      <c r="U660" s="94"/>
      <c r="V660" s="96"/>
    </row>
    <row r="661" spans="21:22" ht="12.75" customHeight="1" x14ac:dyDescent="0.2">
      <c r="U661" s="94"/>
      <c r="V661" s="96"/>
    </row>
    <row r="662" spans="21:22" ht="12.75" customHeight="1" x14ac:dyDescent="0.2">
      <c r="U662" s="94"/>
      <c r="V662" s="96"/>
    </row>
    <row r="663" spans="21:22" ht="12.75" customHeight="1" x14ac:dyDescent="0.2">
      <c r="U663" s="94"/>
      <c r="V663" s="96"/>
    </row>
    <row r="664" spans="21:22" ht="12.75" customHeight="1" x14ac:dyDescent="0.2">
      <c r="U664" s="94"/>
      <c r="V664" s="96"/>
    </row>
    <row r="665" spans="21:22" ht="12.75" customHeight="1" x14ac:dyDescent="0.2">
      <c r="U665" s="94"/>
      <c r="V665" s="96"/>
    </row>
    <row r="666" spans="21:22" ht="12.75" customHeight="1" x14ac:dyDescent="0.2">
      <c r="U666" s="94"/>
      <c r="V666" s="96"/>
    </row>
    <row r="667" spans="21:22" ht="12.75" customHeight="1" x14ac:dyDescent="0.2">
      <c r="U667" s="94"/>
      <c r="V667" s="96"/>
    </row>
    <row r="668" spans="21:22" ht="12.75" customHeight="1" x14ac:dyDescent="0.2">
      <c r="U668" s="94"/>
      <c r="V668" s="96"/>
    </row>
    <row r="669" spans="21:22" ht="12.75" customHeight="1" x14ac:dyDescent="0.2">
      <c r="U669" s="94"/>
      <c r="V669" s="96"/>
    </row>
    <row r="670" spans="21:22" ht="12.75" customHeight="1" x14ac:dyDescent="0.2">
      <c r="U670" s="94"/>
      <c r="V670" s="96"/>
    </row>
    <row r="671" spans="21:22" ht="12.75" customHeight="1" x14ac:dyDescent="0.2">
      <c r="U671" s="94"/>
      <c r="V671" s="96"/>
    </row>
    <row r="672" spans="21:22" ht="12.75" customHeight="1" x14ac:dyDescent="0.2">
      <c r="U672" s="94"/>
      <c r="V672" s="96"/>
    </row>
    <row r="673" spans="21:22" ht="12.75" customHeight="1" x14ac:dyDescent="0.2">
      <c r="U673" s="94"/>
      <c r="V673" s="96"/>
    </row>
    <row r="674" spans="21:22" ht="12.75" customHeight="1" x14ac:dyDescent="0.2">
      <c r="U674" s="94"/>
      <c r="V674" s="96"/>
    </row>
    <row r="675" spans="21:22" ht="12.75" customHeight="1" x14ac:dyDescent="0.2">
      <c r="U675" s="94"/>
      <c r="V675" s="96"/>
    </row>
    <row r="676" spans="21:22" ht="12.75" customHeight="1" x14ac:dyDescent="0.2">
      <c r="U676" s="94"/>
      <c r="V676" s="96"/>
    </row>
    <row r="677" spans="21:22" ht="12.75" customHeight="1" x14ac:dyDescent="0.2">
      <c r="U677" s="94"/>
      <c r="V677" s="96"/>
    </row>
    <row r="678" spans="21:22" ht="12.75" customHeight="1" x14ac:dyDescent="0.2">
      <c r="U678" s="94"/>
      <c r="V678" s="96"/>
    </row>
    <row r="679" spans="21:22" ht="12.75" customHeight="1" x14ac:dyDescent="0.2">
      <c r="U679" s="94"/>
      <c r="V679" s="96"/>
    </row>
    <row r="680" spans="21:22" ht="12.75" customHeight="1" x14ac:dyDescent="0.2">
      <c r="U680" s="94"/>
      <c r="V680" s="96"/>
    </row>
    <row r="681" spans="21:22" ht="12.75" customHeight="1" x14ac:dyDescent="0.2">
      <c r="U681" s="94"/>
      <c r="V681" s="96"/>
    </row>
    <row r="682" spans="21:22" ht="12.75" customHeight="1" x14ac:dyDescent="0.2">
      <c r="U682" s="94"/>
      <c r="V682" s="96"/>
    </row>
    <row r="683" spans="21:22" ht="12.75" customHeight="1" x14ac:dyDescent="0.2">
      <c r="U683" s="94"/>
      <c r="V683" s="96"/>
    </row>
    <row r="684" spans="21:22" ht="12.75" customHeight="1" x14ac:dyDescent="0.2">
      <c r="U684" s="94"/>
      <c r="V684" s="96"/>
    </row>
    <row r="685" spans="21:22" ht="12.75" customHeight="1" x14ac:dyDescent="0.2">
      <c r="U685" s="94"/>
      <c r="V685" s="96"/>
    </row>
    <row r="686" spans="21:22" ht="12.75" customHeight="1" x14ac:dyDescent="0.2">
      <c r="U686" s="94"/>
      <c r="V686" s="96"/>
    </row>
    <row r="687" spans="21:22" ht="12.75" customHeight="1" x14ac:dyDescent="0.2">
      <c r="U687" s="94"/>
      <c r="V687" s="96"/>
    </row>
    <row r="688" spans="21:22" ht="12.75" customHeight="1" x14ac:dyDescent="0.2">
      <c r="U688" s="94"/>
      <c r="V688" s="96"/>
    </row>
    <row r="689" spans="21:22" ht="12.75" customHeight="1" x14ac:dyDescent="0.2">
      <c r="U689" s="94"/>
      <c r="V689" s="96"/>
    </row>
    <row r="690" spans="21:22" ht="12.75" customHeight="1" x14ac:dyDescent="0.2">
      <c r="U690" s="94"/>
      <c r="V690" s="96"/>
    </row>
    <row r="691" spans="21:22" ht="12.75" customHeight="1" x14ac:dyDescent="0.2">
      <c r="U691" s="94"/>
      <c r="V691" s="96"/>
    </row>
    <row r="692" spans="21:22" ht="12.75" customHeight="1" x14ac:dyDescent="0.2">
      <c r="U692" s="94"/>
      <c r="V692" s="96"/>
    </row>
    <row r="693" spans="21:22" ht="12.75" customHeight="1" x14ac:dyDescent="0.2">
      <c r="U693" s="94"/>
      <c r="V693" s="96"/>
    </row>
    <row r="694" spans="21:22" ht="12.75" customHeight="1" x14ac:dyDescent="0.2">
      <c r="U694" s="94"/>
      <c r="V694" s="96"/>
    </row>
    <row r="695" spans="21:22" ht="12.75" customHeight="1" x14ac:dyDescent="0.2">
      <c r="U695" s="94"/>
      <c r="V695" s="96"/>
    </row>
    <row r="696" spans="21:22" ht="12.75" customHeight="1" x14ac:dyDescent="0.2">
      <c r="U696" s="94"/>
      <c r="V696" s="96"/>
    </row>
    <row r="697" spans="21:22" ht="12.75" customHeight="1" x14ac:dyDescent="0.2">
      <c r="U697" s="94"/>
      <c r="V697" s="96"/>
    </row>
    <row r="698" spans="21:22" ht="12.75" customHeight="1" x14ac:dyDescent="0.2">
      <c r="U698" s="94"/>
      <c r="V698" s="96"/>
    </row>
    <row r="699" spans="21:22" ht="12.75" customHeight="1" x14ac:dyDescent="0.2">
      <c r="U699" s="94"/>
      <c r="V699" s="96"/>
    </row>
    <row r="700" spans="21:22" ht="12.75" customHeight="1" x14ac:dyDescent="0.2">
      <c r="U700" s="94"/>
      <c r="V700" s="96"/>
    </row>
    <row r="701" spans="21:22" ht="12.75" customHeight="1" x14ac:dyDescent="0.2">
      <c r="U701" s="94"/>
      <c r="V701" s="96"/>
    </row>
    <row r="702" spans="21:22" ht="12.75" customHeight="1" x14ac:dyDescent="0.2">
      <c r="U702" s="94"/>
      <c r="V702" s="96"/>
    </row>
    <row r="703" spans="21:22" ht="12.75" customHeight="1" x14ac:dyDescent="0.2">
      <c r="U703" s="94"/>
      <c r="V703" s="96"/>
    </row>
    <row r="704" spans="21:22" ht="12.75" customHeight="1" x14ac:dyDescent="0.2">
      <c r="U704" s="94"/>
      <c r="V704" s="96"/>
    </row>
    <row r="705" spans="21:22" ht="12.75" customHeight="1" x14ac:dyDescent="0.2">
      <c r="U705" s="94"/>
      <c r="V705" s="96"/>
    </row>
    <row r="706" spans="21:22" ht="12.75" customHeight="1" x14ac:dyDescent="0.2">
      <c r="U706" s="94"/>
      <c r="V706" s="96"/>
    </row>
    <row r="707" spans="21:22" ht="12.75" customHeight="1" x14ac:dyDescent="0.2">
      <c r="U707" s="94"/>
      <c r="V707" s="96"/>
    </row>
    <row r="708" spans="21:22" ht="12.75" customHeight="1" x14ac:dyDescent="0.2">
      <c r="U708" s="94"/>
      <c r="V708" s="96"/>
    </row>
    <row r="709" spans="21:22" ht="12.75" customHeight="1" x14ac:dyDescent="0.2">
      <c r="U709" s="94"/>
      <c r="V709" s="96"/>
    </row>
    <row r="710" spans="21:22" ht="12.75" customHeight="1" x14ac:dyDescent="0.2">
      <c r="U710" s="94"/>
      <c r="V710" s="96"/>
    </row>
    <row r="711" spans="21:22" ht="12.75" customHeight="1" x14ac:dyDescent="0.2">
      <c r="U711" s="94"/>
      <c r="V711" s="96"/>
    </row>
    <row r="712" spans="21:22" ht="12.75" customHeight="1" x14ac:dyDescent="0.2">
      <c r="U712" s="94"/>
      <c r="V712" s="96"/>
    </row>
    <row r="713" spans="21:22" ht="12.75" customHeight="1" x14ac:dyDescent="0.2">
      <c r="U713" s="94"/>
      <c r="V713" s="96"/>
    </row>
    <row r="714" spans="21:22" ht="12.75" customHeight="1" x14ac:dyDescent="0.2">
      <c r="U714" s="94"/>
      <c r="V714" s="96"/>
    </row>
    <row r="715" spans="21:22" ht="12.75" customHeight="1" x14ac:dyDescent="0.2">
      <c r="U715" s="94"/>
      <c r="V715" s="96"/>
    </row>
    <row r="716" spans="21:22" ht="12.75" customHeight="1" x14ac:dyDescent="0.2">
      <c r="U716" s="94"/>
      <c r="V716" s="96"/>
    </row>
    <row r="717" spans="21:22" ht="12.75" customHeight="1" x14ac:dyDescent="0.2">
      <c r="U717" s="94"/>
      <c r="V717" s="96"/>
    </row>
    <row r="718" spans="21:22" ht="12.75" customHeight="1" x14ac:dyDescent="0.2">
      <c r="U718" s="94"/>
      <c r="V718" s="96"/>
    </row>
    <row r="719" spans="21:22" ht="12.75" customHeight="1" x14ac:dyDescent="0.2">
      <c r="U719" s="94"/>
      <c r="V719" s="96"/>
    </row>
    <row r="720" spans="21:22" ht="12.75" customHeight="1" x14ac:dyDescent="0.2">
      <c r="U720" s="94"/>
      <c r="V720" s="96"/>
    </row>
    <row r="721" spans="21:22" ht="12.75" customHeight="1" x14ac:dyDescent="0.2">
      <c r="U721" s="94"/>
      <c r="V721" s="96"/>
    </row>
    <row r="722" spans="21:22" ht="12.75" customHeight="1" x14ac:dyDescent="0.2">
      <c r="U722" s="94"/>
      <c r="V722" s="96"/>
    </row>
    <row r="723" spans="21:22" ht="12.75" customHeight="1" x14ac:dyDescent="0.2">
      <c r="U723" s="94"/>
      <c r="V723" s="96"/>
    </row>
    <row r="724" spans="21:22" ht="12.75" customHeight="1" x14ac:dyDescent="0.2">
      <c r="U724" s="94"/>
      <c r="V724" s="96"/>
    </row>
    <row r="725" spans="21:22" ht="12.75" customHeight="1" x14ac:dyDescent="0.2">
      <c r="U725" s="94"/>
      <c r="V725" s="96"/>
    </row>
    <row r="726" spans="21:22" ht="12.75" customHeight="1" x14ac:dyDescent="0.2">
      <c r="U726" s="94"/>
      <c r="V726" s="96"/>
    </row>
    <row r="727" spans="21:22" ht="12.75" customHeight="1" x14ac:dyDescent="0.2">
      <c r="U727" s="94"/>
      <c r="V727" s="96"/>
    </row>
    <row r="728" spans="21:22" ht="12.75" customHeight="1" x14ac:dyDescent="0.2">
      <c r="U728" s="94"/>
      <c r="V728" s="96"/>
    </row>
    <row r="729" spans="21:22" ht="12.75" customHeight="1" x14ac:dyDescent="0.2">
      <c r="U729" s="94"/>
      <c r="V729" s="96"/>
    </row>
    <row r="730" spans="21:22" ht="12.75" customHeight="1" x14ac:dyDescent="0.2">
      <c r="U730" s="94"/>
      <c r="V730" s="96"/>
    </row>
    <row r="731" spans="21:22" ht="12.75" customHeight="1" x14ac:dyDescent="0.2">
      <c r="U731" s="94"/>
      <c r="V731" s="96"/>
    </row>
    <row r="732" spans="21:22" ht="12.75" customHeight="1" x14ac:dyDescent="0.2">
      <c r="U732" s="94"/>
      <c r="V732" s="96"/>
    </row>
    <row r="733" spans="21:22" ht="12.75" customHeight="1" x14ac:dyDescent="0.2">
      <c r="U733" s="94"/>
      <c r="V733" s="96"/>
    </row>
    <row r="734" spans="21:22" ht="12.75" customHeight="1" x14ac:dyDescent="0.2">
      <c r="U734" s="94"/>
      <c r="V734" s="96"/>
    </row>
    <row r="735" spans="21:22" ht="12.75" customHeight="1" x14ac:dyDescent="0.2">
      <c r="U735" s="94"/>
      <c r="V735" s="96"/>
    </row>
    <row r="736" spans="21:22" ht="12.75" customHeight="1" x14ac:dyDescent="0.2">
      <c r="U736" s="94"/>
      <c r="V736" s="96"/>
    </row>
    <row r="737" spans="21:22" ht="12.75" customHeight="1" x14ac:dyDescent="0.2">
      <c r="U737" s="94"/>
      <c r="V737" s="96"/>
    </row>
    <row r="738" spans="21:22" ht="12.75" customHeight="1" x14ac:dyDescent="0.2">
      <c r="U738" s="94"/>
      <c r="V738" s="96"/>
    </row>
    <row r="739" spans="21:22" ht="12.75" customHeight="1" x14ac:dyDescent="0.2">
      <c r="U739" s="94"/>
      <c r="V739" s="96"/>
    </row>
    <row r="740" spans="21:22" ht="12.75" customHeight="1" x14ac:dyDescent="0.2">
      <c r="U740" s="94"/>
      <c r="V740" s="96"/>
    </row>
    <row r="741" spans="21:22" ht="12.75" customHeight="1" x14ac:dyDescent="0.2">
      <c r="U741" s="94"/>
      <c r="V741" s="96"/>
    </row>
    <row r="742" spans="21:22" ht="12.75" customHeight="1" x14ac:dyDescent="0.2">
      <c r="U742" s="94"/>
      <c r="V742" s="96"/>
    </row>
    <row r="743" spans="21:22" ht="12.75" customHeight="1" x14ac:dyDescent="0.2">
      <c r="U743" s="94"/>
      <c r="V743" s="96"/>
    </row>
    <row r="744" spans="21:22" ht="12.75" customHeight="1" x14ac:dyDescent="0.2">
      <c r="U744" s="94"/>
      <c r="V744" s="96"/>
    </row>
    <row r="745" spans="21:22" ht="12.75" customHeight="1" x14ac:dyDescent="0.2">
      <c r="U745" s="94"/>
      <c r="V745" s="96"/>
    </row>
    <row r="746" spans="21:22" ht="12.75" customHeight="1" x14ac:dyDescent="0.2">
      <c r="U746" s="94"/>
      <c r="V746" s="96"/>
    </row>
    <row r="747" spans="21:22" ht="12.75" customHeight="1" x14ac:dyDescent="0.2">
      <c r="U747" s="94"/>
      <c r="V747" s="96"/>
    </row>
    <row r="748" spans="21:22" ht="12.75" customHeight="1" x14ac:dyDescent="0.2">
      <c r="U748" s="94"/>
      <c r="V748" s="96"/>
    </row>
    <row r="749" spans="21:22" ht="12.75" customHeight="1" x14ac:dyDescent="0.2">
      <c r="U749" s="94"/>
      <c r="V749" s="96"/>
    </row>
    <row r="750" spans="21:22" ht="12.75" customHeight="1" x14ac:dyDescent="0.2">
      <c r="U750" s="94"/>
      <c r="V750" s="96"/>
    </row>
    <row r="751" spans="21:22" ht="12.75" customHeight="1" x14ac:dyDescent="0.2">
      <c r="U751" s="94"/>
      <c r="V751" s="96"/>
    </row>
    <row r="752" spans="21:22" ht="12.75" customHeight="1" x14ac:dyDescent="0.2">
      <c r="U752" s="94"/>
      <c r="V752" s="96"/>
    </row>
    <row r="753" spans="21:22" ht="12.75" customHeight="1" x14ac:dyDescent="0.2">
      <c r="U753" s="94"/>
      <c r="V753" s="96"/>
    </row>
    <row r="754" spans="21:22" ht="12.75" customHeight="1" x14ac:dyDescent="0.2">
      <c r="U754" s="94"/>
      <c r="V754" s="96"/>
    </row>
    <row r="755" spans="21:22" ht="12.75" customHeight="1" x14ac:dyDescent="0.2">
      <c r="U755" s="94"/>
      <c r="V755" s="96"/>
    </row>
    <row r="756" spans="21:22" ht="12.75" customHeight="1" x14ac:dyDescent="0.2">
      <c r="U756" s="94"/>
      <c r="V756" s="96"/>
    </row>
    <row r="757" spans="21:22" ht="12.75" customHeight="1" x14ac:dyDescent="0.2">
      <c r="U757" s="94"/>
      <c r="V757" s="96"/>
    </row>
    <row r="758" spans="21:22" ht="12.75" customHeight="1" x14ac:dyDescent="0.2">
      <c r="U758" s="94"/>
      <c r="V758" s="96"/>
    </row>
    <row r="759" spans="21:22" ht="12.75" customHeight="1" x14ac:dyDescent="0.2">
      <c r="U759" s="94"/>
      <c r="V759" s="96"/>
    </row>
    <row r="760" spans="21:22" ht="12.75" customHeight="1" x14ac:dyDescent="0.2">
      <c r="U760" s="94"/>
      <c r="V760" s="96"/>
    </row>
    <row r="761" spans="21:22" ht="12.75" customHeight="1" x14ac:dyDescent="0.2">
      <c r="U761" s="94"/>
      <c r="V761" s="96"/>
    </row>
    <row r="762" spans="21:22" ht="12.75" customHeight="1" x14ac:dyDescent="0.2">
      <c r="U762" s="94"/>
      <c r="V762" s="96"/>
    </row>
    <row r="763" spans="21:22" ht="12.75" customHeight="1" x14ac:dyDescent="0.2">
      <c r="U763" s="94"/>
      <c r="V763" s="96"/>
    </row>
    <row r="764" spans="21:22" ht="12.75" customHeight="1" x14ac:dyDescent="0.2">
      <c r="U764" s="94"/>
      <c r="V764" s="96"/>
    </row>
    <row r="765" spans="21:22" ht="12.75" customHeight="1" x14ac:dyDescent="0.2">
      <c r="U765" s="94"/>
      <c r="V765" s="96"/>
    </row>
    <row r="766" spans="21:22" ht="12.75" customHeight="1" x14ac:dyDescent="0.2">
      <c r="U766" s="94"/>
      <c r="V766" s="96"/>
    </row>
    <row r="767" spans="21:22" ht="12.75" customHeight="1" x14ac:dyDescent="0.2">
      <c r="U767" s="94"/>
      <c r="V767" s="96"/>
    </row>
    <row r="768" spans="21:22" ht="12.75" customHeight="1" x14ac:dyDescent="0.2">
      <c r="U768" s="94"/>
      <c r="V768" s="96"/>
    </row>
    <row r="769" spans="21:22" ht="12.75" customHeight="1" x14ac:dyDescent="0.2">
      <c r="U769" s="94"/>
      <c r="V769" s="96"/>
    </row>
    <row r="770" spans="21:22" ht="12.75" customHeight="1" x14ac:dyDescent="0.2">
      <c r="U770" s="94"/>
      <c r="V770" s="96"/>
    </row>
    <row r="771" spans="21:22" ht="12.75" customHeight="1" x14ac:dyDescent="0.2">
      <c r="U771" s="94"/>
      <c r="V771" s="96"/>
    </row>
    <row r="772" spans="21:22" ht="12.75" customHeight="1" x14ac:dyDescent="0.2">
      <c r="U772" s="94"/>
      <c r="V772" s="96"/>
    </row>
    <row r="773" spans="21:22" ht="12.75" customHeight="1" x14ac:dyDescent="0.2">
      <c r="U773" s="94"/>
      <c r="V773" s="96"/>
    </row>
    <row r="774" spans="21:22" ht="12.75" customHeight="1" x14ac:dyDescent="0.2">
      <c r="U774" s="94"/>
      <c r="V774" s="96"/>
    </row>
    <row r="775" spans="21:22" ht="12.75" customHeight="1" x14ac:dyDescent="0.2">
      <c r="U775" s="94"/>
      <c r="V775" s="96"/>
    </row>
    <row r="776" spans="21:22" ht="12.75" customHeight="1" x14ac:dyDescent="0.2">
      <c r="U776" s="94"/>
      <c r="V776" s="96"/>
    </row>
    <row r="777" spans="21:22" ht="12.75" customHeight="1" x14ac:dyDescent="0.2">
      <c r="U777" s="94"/>
      <c r="V777" s="96"/>
    </row>
    <row r="778" spans="21:22" ht="12.75" customHeight="1" x14ac:dyDescent="0.2">
      <c r="U778" s="94"/>
      <c r="V778" s="96"/>
    </row>
    <row r="779" spans="21:22" ht="12.75" customHeight="1" x14ac:dyDescent="0.2">
      <c r="U779" s="94"/>
      <c r="V779" s="96"/>
    </row>
    <row r="780" spans="21:22" ht="12.75" customHeight="1" x14ac:dyDescent="0.2">
      <c r="U780" s="94"/>
      <c r="V780" s="96"/>
    </row>
    <row r="781" spans="21:22" ht="12.75" customHeight="1" x14ac:dyDescent="0.2">
      <c r="U781" s="94"/>
      <c r="V781" s="96"/>
    </row>
    <row r="782" spans="21:22" ht="12.75" customHeight="1" x14ac:dyDescent="0.2">
      <c r="U782" s="94"/>
      <c r="V782" s="96"/>
    </row>
    <row r="783" spans="21:22" ht="12.75" customHeight="1" x14ac:dyDescent="0.2">
      <c r="U783" s="94"/>
      <c r="V783" s="96"/>
    </row>
    <row r="784" spans="21:22" ht="12.75" customHeight="1" x14ac:dyDescent="0.2">
      <c r="U784" s="94"/>
      <c r="V784" s="96"/>
    </row>
    <row r="785" spans="21:22" ht="12.75" customHeight="1" x14ac:dyDescent="0.2">
      <c r="U785" s="94"/>
      <c r="V785" s="96"/>
    </row>
    <row r="786" spans="21:22" ht="12.75" customHeight="1" x14ac:dyDescent="0.2">
      <c r="U786" s="94"/>
      <c r="V786" s="96"/>
    </row>
    <row r="787" spans="21:22" ht="12.75" customHeight="1" x14ac:dyDescent="0.2">
      <c r="U787" s="94"/>
      <c r="V787" s="96"/>
    </row>
    <row r="788" spans="21:22" ht="12.75" customHeight="1" x14ac:dyDescent="0.2">
      <c r="U788" s="94"/>
      <c r="V788" s="96"/>
    </row>
    <row r="789" spans="21:22" ht="12.75" customHeight="1" x14ac:dyDescent="0.2">
      <c r="U789" s="94"/>
      <c r="V789" s="96"/>
    </row>
    <row r="790" spans="21:22" ht="12.75" customHeight="1" x14ac:dyDescent="0.2">
      <c r="U790" s="94"/>
      <c r="V790" s="96"/>
    </row>
    <row r="791" spans="21:22" ht="12.75" customHeight="1" x14ac:dyDescent="0.2">
      <c r="U791" s="94"/>
      <c r="V791" s="96"/>
    </row>
    <row r="792" spans="21:22" ht="12.75" customHeight="1" x14ac:dyDescent="0.2">
      <c r="U792" s="94"/>
      <c r="V792" s="96"/>
    </row>
    <row r="793" spans="21:22" ht="12.75" customHeight="1" x14ac:dyDescent="0.2">
      <c r="U793" s="94"/>
      <c r="V793" s="96"/>
    </row>
    <row r="794" spans="21:22" ht="12.75" customHeight="1" x14ac:dyDescent="0.2">
      <c r="U794" s="94"/>
      <c r="V794" s="96"/>
    </row>
    <row r="795" spans="21:22" ht="12.75" customHeight="1" x14ac:dyDescent="0.2">
      <c r="U795" s="94"/>
      <c r="V795" s="96"/>
    </row>
    <row r="796" spans="21:22" ht="12.75" customHeight="1" x14ac:dyDescent="0.2">
      <c r="U796" s="94"/>
      <c r="V796" s="96"/>
    </row>
    <row r="797" spans="21:22" ht="12.75" customHeight="1" x14ac:dyDescent="0.2">
      <c r="U797" s="94"/>
      <c r="V797" s="96"/>
    </row>
    <row r="798" spans="21:22" ht="12.75" customHeight="1" x14ac:dyDescent="0.2">
      <c r="U798" s="94"/>
      <c r="V798" s="96"/>
    </row>
    <row r="799" spans="21:22" ht="12.75" customHeight="1" x14ac:dyDescent="0.2">
      <c r="U799" s="94"/>
      <c r="V799" s="96"/>
    </row>
    <row r="800" spans="21:22" ht="12.75" customHeight="1" x14ac:dyDescent="0.2">
      <c r="U800" s="94"/>
      <c r="V800" s="96"/>
    </row>
    <row r="801" spans="21:22" ht="12.75" customHeight="1" x14ac:dyDescent="0.2">
      <c r="U801" s="94"/>
      <c r="V801" s="96"/>
    </row>
    <row r="802" spans="21:22" ht="12.75" customHeight="1" x14ac:dyDescent="0.2">
      <c r="U802" s="94"/>
      <c r="V802" s="96"/>
    </row>
    <row r="803" spans="21:22" ht="12.75" customHeight="1" x14ac:dyDescent="0.2">
      <c r="U803" s="94"/>
      <c r="V803" s="96"/>
    </row>
    <row r="804" spans="21:22" ht="12.75" customHeight="1" x14ac:dyDescent="0.2">
      <c r="U804" s="94"/>
      <c r="V804" s="96"/>
    </row>
    <row r="805" spans="21:22" ht="12.75" customHeight="1" x14ac:dyDescent="0.2">
      <c r="U805" s="94"/>
      <c r="V805" s="96"/>
    </row>
    <row r="806" spans="21:22" ht="12.75" customHeight="1" x14ac:dyDescent="0.2">
      <c r="U806" s="94"/>
      <c r="V806" s="96"/>
    </row>
    <row r="807" spans="21:22" ht="12.75" customHeight="1" x14ac:dyDescent="0.2">
      <c r="U807" s="94"/>
      <c r="V807" s="96"/>
    </row>
    <row r="808" spans="21:22" ht="12.75" customHeight="1" x14ac:dyDescent="0.2">
      <c r="U808" s="94"/>
      <c r="V808" s="96"/>
    </row>
    <row r="809" spans="21:22" ht="12.75" customHeight="1" x14ac:dyDescent="0.2">
      <c r="U809" s="94"/>
      <c r="V809" s="96"/>
    </row>
    <row r="810" spans="21:22" ht="12.75" customHeight="1" x14ac:dyDescent="0.2">
      <c r="U810" s="94"/>
      <c r="V810" s="96"/>
    </row>
    <row r="811" spans="21:22" ht="12.75" customHeight="1" x14ac:dyDescent="0.2">
      <c r="U811" s="94"/>
      <c r="V811" s="96"/>
    </row>
    <row r="812" spans="21:22" ht="12.75" customHeight="1" x14ac:dyDescent="0.2">
      <c r="U812" s="94"/>
      <c r="V812" s="96"/>
    </row>
    <row r="813" spans="21:22" ht="12.75" customHeight="1" x14ac:dyDescent="0.2">
      <c r="U813" s="94"/>
      <c r="V813" s="96"/>
    </row>
    <row r="814" spans="21:22" ht="12.75" customHeight="1" x14ac:dyDescent="0.2">
      <c r="U814" s="94"/>
      <c r="V814" s="96"/>
    </row>
    <row r="815" spans="21:22" ht="12.75" customHeight="1" x14ac:dyDescent="0.2">
      <c r="U815" s="94"/>
      <c r="V815" s="96"/>
    </row>
    <row r="816" spans="21:22" ht="12.75" customHeight="1" x14ac:dyDescent="0.2">
      <c r="U816" s="94"/>
      <c r="V816" s="96"/>
    </row>
    <row r="817" spans="21:22" ht="12.75" customHeight="1" x14ac:dyDescent="0.2">
      <c r="U817" s="94"/>
      <c r="V817" s="96"/>
    </row>
    <row r="818" spans="21:22" ht="12.75" customHeight="1" x14ac:dyDescent="0.2">
      <c r="U818" s="94"/>
      <c r="V818" s="96"/>
    </row>
    <row r="819" spans="21:22" ht="12.75" customHeight="1" x14ac:dyDescent="0.2">
      <c r="U819" s="94"/>
      <c r="V819" s="96"/>
    </row>
    <row r="820" spans="21:22" ht="12.75" customHeight="1" x14ac:dyDescent="0.2">
      <c r="U820" s="94"/>
      <c r="V820" s="96"/>
    </row>
    <row r="821" spans="21:22" ht="12.75" customHeight="1" x14ac:dyDescent="0.2">
      <c r="U821" s="94"/>
      <c r="V821" s="96"/>
    </row>
    <row r="822" spans="21:22" ht="12.75" customHeight="1" x14ac:dyDescent="0.2">
      <c r="U822" s="94"/>
      <c r="V822" s="96"/>
    </row>
    <row r="823" spans="21:22" ht="12.75" customHeight="1" x14ac:dyDescent="0.2">
      <c r="U823" s="94"/>
      <c r="V823" s="96"/>
    </row>
    <row r="824" spans="21:22" ht="12.75" customHeight="1" x14ac:dyDescent="0.2">
      <c r="U824" s="94"/>
      <c r="V824" s="96"/>
    </row>
    <row r="825" spans="21:22" ht="12.75" customHeight="1" x14ac:dyDescent="0.2">
      <c r="U825" s="94"/>
      <c r="V825" s="96"/>
    </row>
    <row r="826" spans="21:22" ht="12.75" customHeight="1" x14ac:dyDescent="0.2">
      <c r="U826" s="94"/>
      <c r="V826" s="96"/>
    </row>
    <row r="827" spans="21:22" ht="12.75" customHeight="1" x14ac:dyDescent="0.2">
      <c r="U827" s="94"/>
      <c r="V827" s="96"/>
    </row>
    <row r="828" spans="21:22" ht="12.75" customHeight="1" x14ac:dyDescent="0.2">
      <c r="U828" s="94"/>
      <c r="V828" s="96"/>
    </row>
    <row r="829" spans="21:22" ht="12.75" customHeight="1" x14ac:dyDescent="0.2">
      <c r="U829" s="94"/>
      <c r="V829" s="96"/>
    </row>
    <row r="830" spans="21:22" ht="12.75" customHeight="1" x14ac:dyDescent="0.2">
      <c r="U830" s="94"/>
      <c r="V830" s="96"/>
    </row>
    <row r="831" spans="21:22" ht="12.75" customHeight="1" x14ac:dyDescent="0.2">
      <c r="U831" s="94"/>
      <c r="V831" s="96"/>
    </row>
    <row r="832" spans="21:22" ht="12.75" customHeight="1" x14ac:dyDescent="0.2">
      <c r="U832" s="94"/>
      <c r="V832" s="96"/>
    </row>
    <row r="833" spans="21:22" ht="12.75" customHeight="1" x14ac:dyDescent="0.2">
      <c r="U833" s="94"/>
      <c r="V833" s="96"/>
    </row>
    <row r="834" spans="21:22" ht="12.75" customHeight="1" x14ac:dyDescent="0.2">
      <c r="U834" s="94"/>
      <c r="V834" s="96"/>
    </row>
    <row r="835" spans="21:22" ht="12.75" customHeight="1" x14ac:dyDescent="0.2">
      <c r="U835" s="94"/>
      <c r="V835" s="96"/>
    </row>
    <row r="836" spans="21:22" ht="12.75" customHeight="1" x14ac:dyDescent="0.2">
      <c r="U836" s="94"/>
      <c r="V836" s="96"/>
    </row>
    <row r="837" spans="21:22" ht="12.75" customHeight="1" x14ac:dyDescent="0.2">
      <c r="U837" s="94"/>
      <c r="V837" s="96"/>
    </row>
    <row r="838" spans="21:22" ht="12.75" customHeight="1" x14ac:dyDescent="0.2">
      <c r="U838" s="94"/>
      <c r="V838" s="96"/>
    </row>
    <row r="839" spans="21:22" ht="12.75" customHeight="1" x14ac:dyDescent="0.2">
      <c r="U839" s="94"/>
      <c r="V839" s="96"/>
    </row>
    <row r="840" spans="21:22" ht="12.75" customHeight="1" x14ac:dyDescent="0.2">
      <c r="U840" s="94"/>
      <c r="V840" s="96"/>
    </row>
    <row r="841" spans="21:22" ht="12.75" customHeight="1" x14ac:dyDescent="0.2">
      <c r="U841" s="94"/>
      <c r="V841" s="96"/>
    </row>
    <row r="842" spans="21:22" ht="12.75" customHeight="1" x14ac:dyDescent="0.2">
      <c r="U842" s="94"/>
      <c r="V842" s="96"/>
    </row>
    <row r="843" spans="21:22" ht="12.75" customHeight="1" x14ac:dyDescent="0.2">
      <c r="U843" s="94"/>
      <c r="V843" s="96"/>
    </row>
    <row r="844" spans="21:22" ht="12.75" customHeight="1" x14ac:dyDescent="0.2">
      <c r="U844" s="94"/>
      <c r="V844" s="96"/>
    </row>
    <row r="845" spans="21:22" ht="12.75" customHeight="1" x14ac:dyDescent="0.2">
      <c r="U845" s="94"/>
      <c r="V845" s="96"/>
    </row>
    <row r="846" spans="21:22" ht="12.75" customHeight="1" x14ac:dyDescent="0.2">
      <c r="U846" s="94"/>
      <c r="V846" s="96"/>
    </row>
    <row r="847" spans="21:22" ht="12.75" customHeight="1" x14ac:dyDescent="0.2">
      <c r="U847" s="94"/>
      <c r="V847" s="96"/>
    </row>
    <row r="848" spans="21:22" ht="12.75" customHeight="1" x14ac:dyDescent="0.2">
      <c r="U848" s="94"/>
      <c r="V848" s="96"/>
    </row>
    <row r="849" spans="21:22" ht="12.75" customHeight="1" x14ac:dyDescent="0.2">
      <c r="U849" s="94"/>
      <c r="V849" s="96"/>
    </row>
    <row r="850" spans="21:22" ht="12.75" customHeight="1" x14ac:dyDescent="0.2">
      <c r="U850" s="94"/>
      <c r="V850" s="96"/>
    </row>
    <row r="851" spans="21:22" ht="12.75" customHeight="1" x14ac:dyDescent="0.2">
      <c r="U851" s="94"/>
      <c r="V851" s="96"/>
    </row>
    <row r="852" spans="21:22" ht="12.75" customHeight="1" x14ac:dyDescent="0.2">
      <c r="U852" s="94"/>
      <c r="V852" s="96"/>
    </row>
    <row r="853" spans="21:22" ht="12.75" customHeight="1" x14ac:dyDescent="0.2">
      <c r="U853" s="94"/>
      <c r="V853" s="96"/>
    </row>
    <row r="854" spans="21:22" ht="12.75" customHeight="1" x14ac:dyDescent="0.2">
      <c r="U854" s="94"/>
      <c r="V854" s="96"/>
    </row>
    <row r="855" spans="21:22" ht="12.75" customHeight="1" x14ac:dyDescent="0.2">
      <c r="U855" s="94"/>
      <c r="V855" s="96"/>
    </row>
    <row r="856" spans="21:22" ht="12.75" customHeight="1" x14ac:dyDescent="0.2">
      <c r="U856" s="94"/>
      <c r="V856" s="96"/>
    </row>
    <row r="857" spans="21:22" ht="12.75" customHeight="1" x14ac:dyDescent="0.2">
      <c r="U857" s="94"/>
      <c r="V857" s="96"/>
    </row>
    <row r="858" spans="21:22" ht="12.75" customHeight="1" x14ac:dyDescent="0.2">
      <c r="U858" s="94"/>
      <c r="V858" s="96"/>
    </row>
    <row r="859" spans="21:22" ht="12.75" customHeight="1" x14ac:dyDescent="0.2">
      <c r="U859" s="94"/>
      <c r="V859" s="96"/>
    </row>
    <row r="860" spans="21:22" ht="12.75" customHeight="1" x14ac:dyDescent="0.2">
      <c r="U860" s="94"/>
      <c r="V860" s="96"/>
    </row>
    <row r="861" spans="21:22" ht="12.75" customHeight="1" x14ac:dyDescent="0.2">
      <c r="U861" s="94"/>
      <c r="V861" s="96"/>
    </row>
    <row r="862" spans="21:22" ht="12.75" customHeight="1" x14ac:dyDescent="0.2">
      <c r="U862" s="94"/>
      <c r="V862" s="96"/>
    </row>
    <row r="863" spans="21:22" ht="12.75" customHeight="1" x14ac:dyDescent="0.2">
      <c r="U863" s="94"/>
      <c r="V863" s="96"/>
    </row>
    <row r="864" spans="21:22" ht="12.75" customHeight="1" x14ac:dyDescent="0.2">
      <c r="U864" s="94"/>
      <c r="V864" s="96"/>
    </row>
    <row r="865" spans="21:22" ht="12.75" customHeight="1" x14ac:dyDescent="0.2">
      <c r="U865" s="94"/>
      <c r="V865" s="96"/>
    </row>
    <row r="866" spans="21:22" ht="12.75" customHeight="1" x14ac:dyDescent="0.2">
      <c r="U866" s="94"/>
      <c r="V866" s="96"/>
    </row>
    <row r="867" spans="21:22" ht="12.75" customHeight="1" x14ac:dyDescent="0.2">
      <c r="U867" s="94"/>
      <c r="V867" s="96"/>
    </row>
    <row r="868" spans="21:22" ht="12.75" customHeight="1" x14ac:dyDescent="0.2">
      <c r="U868" s="94"/>
      <c r="V868" s="96"/>
    </row>
    <row r="869" spans="21:22" ht="12.75" customHeight="1" x14ac:dyDescent="0.2">
      <c r="U869" s="94"/>
      <c r="V869" s="96"/>
    </row>
    <row r="870" spans="21:22" ht="12.75" customHeight="1" x14ac:dyDescent="0.2">
      <c r="U870" s="94"/>
      <c r="V870" s="96"/>
    </row>
    <row r="871" spans="21:22" ht="12.75" customHeight="1" x14ac:dyDescent="0.2">
      <c r="U871" s="94"/>
      <c r="V871" s="96"/>
    </row>
    <row r="872" spans="21:22" ht="12.75" customHeight="1" x14ac:dyDescent="0.2">
      <c r="U872" s="94"/>
      <c r="V872" s="96"/>
    </row>
    <row r="873" spans="21:22" ht="12.75" customHeight="1" x14ac:dyDescent="0.2">
      <c r="U873" s="94"/>
      <c r="V873" s="96"/>
    </row>
    <row r="874" spans="21:22" ht="12.75" customHeight="1" x14ac:dyDescent="0.2">
      <c r="U874" s="94"/>
      <c r="V874" s="96"/>
    </row>
    <row r="875" spans="21:22" ht="12.75" customHeight="1" x14ac:dyDescent="0.2">
      <c r="U875" s="94"/>
      <c r="V875" s="96"/>
    </row>
    <row r="876" spans="21:22" ht="12.75" customHeight="1" x14ac:dyDescent="0.2">
      <c r="U876" s="94"/>
      <c r="V876" s="96"/>
    </row>
    <row r="877" spans="21:22" ht="12.75" customHeight="1" x14ac:dyDescent="0.2">
      <c r="U877" s="94"/>
      <c r="V877" s="96"/>
    </row>
    <row r="878" spans="21:22" ht="12.75" customHeight="1" x14ac:dyDescent="0.2">
      <c r="U878" s="94"/>
      <c r="V878" s="96"/>
    </row>
    <row r="879" spans="21:22" ht="12.75" customHeight="1" x14ac:dyDescent="0.2">
      <c r="U879" s="94"/>
      <c r="V879" s="96"/>
    </row>
    <row r="880" spans="21:22" ht="12.75" customHeight="1" x14ac:dyDescent="0.2">
      <c r="U880" s="94"/>
      <c r="V880" s="96"/>
    </row>
    <row r="881" spans="21:22" ht="12.75" customHeight="1" x14ac:dyDescent="0.2">
      <c r="U881" s="94"/>
      <c r="V881" s="96"/>
    </row>
    <row r="882" spans="21:22" ht="12.75" customHeight="1" x14ac:dyDescent="0.2">
      <c r="U882" s="94"/>
      <c r="V882" s="96"/>
    </row>
    <row r="883" spans="21:22" ht="12.75" customHeight="1" x14ac:dyDescent="0.2">
      <c r="U883" s="94"/>
      <c r="V883" s="96"/>
    </row>
    <row r="884" spans="21:22" ht="12.75" customHeight="1" x14ac:dyDescent="0.2">
      <c r="U884" s="94"/>
      <c r="V884" s="96"/>
    </row>
    <row r="885" spans="21:22" ht="12.75" customHeight="1" x14ac:dyDescent="0.2">
      <c r="U885" s="94"/>
      <c r="V885" s="96"/>
    </row>
    <row r="886" spans="21:22" ht="12.75" customHeight="1" x14ac:dyDescent="0.2">
      <c r="U886" s="94"/>
      <c r="V886" s="96"/>
    </row>
    <row r="887" spans="21:22" ht="12.75" customHeight="1" x14ac:dyDescent="0.2">
      <c r="U887" s="94"/>
      <c r="V887" s="96"/>
    </row>
    <row r="888" spans="21:22" ht="12.75" customHeight="1" x14ac:dyDescent="0.2">
      <c r="U888" s="94"/>
      <c r="V888" s="96"/>
    </row>
    <row r="889" spans="21:22" ht="12.75" customHeight="1" x14ac:dyDescent="0.2">
      <c r="U889" s="94"/>
      <c r="V889" s="96"/>
    </row>
    <row r="890" spans="21:22" ht="12.75" customHeight="1" x14ac:dyDescent="0.2">
      <c r="U890" s="94"/>
      <c r="V890" s="96"/>
    </row>
    <row r="891" spans="21:22" ht="12.75" customHeight="1" x14ac:dyDescent="0.2">
      <c r="U891" s="94"/>
      <c r="V891" s="96"/>
    </row>
    <row r="892" spans="21:22" ht="12.75" customHeight="1" x14ac:dyDescent="0.2">
      <c r="U892" s="94"/>
      <c r="V892" s="96"/>
    </row>
    <row r="893" spans="21:22" ht="12.75" customHeight="1" x14ac:dyDescent="0.2">
      <c r="U893" s="94"/>
      <c r="V893" s="96"/>
    </row>
    <row r="894" spans="21:22" ht="12.75" customHeight="1" x14ac:dyDescent="0.2">
      <c r="U894" s="94"/>
      <c r="V894" s="96"/>
    </row>
    <row r="895" spans="21:22" ht="12.75" customHeight="1" x14ac:dyDescent="0.2">
      <c r="U895" s="94"/>
      <c r="V895" s="96"/>
    </row>
    <row r="896" spans="21:22" ht="12.75" customHeight="1" x14ac:dyDescent="0.2">
      <c r="U896" s="94"/>
      <c r="V896" s="96"/>
    </row>
    <row r="897" spans="21:22" ht="12.75" customHeight="1" x14ac:dyDescent="0.2">
      <c r="U897" s="94"/>
      <c r="V897" s="96"/>
    </row>
    <row r="898" spans="21:22" ht="12.75" customHeight="1" x14ac:dyDescent="0.2">
      <c r="U898" s="94"/>
      <c r="V898" s="96"/>
    </row>
    <row r="899" spans="21:22" ht="12.75" customHeight="1" x14ac:dyDescent="0.2">
      <c r="U899" s="94"/>
      <c r="V899" s="96"/>
    </row>
    <row r="900" spans="21:22" ht="12.75" customHeight="1" x14ac:dyDescent="0.2">
      <c r="U900" s="94"/>
      <c r="V900" s="96"/>
    </row>
    <row r="901" spans="21:22" ht="12.75" customHeight="1" x14ac:dyDescent="0.2">
      <c r="U901" s="94"/>
      <c r="V901" s="96"/>
    </row>
    <row r="902" spans="21:22" ht="12.75" customHeight="1" x14ac:dyDescent="0.2">
      <c r="U902" s="94"/>
      <c r="V902" s="96"/>
    </row>
    <row r="903" spans="21:22" ht="12.75" customHeight="1" x14ac:dyDescent="0.2">
      <c r="U903" s="94"/>
      <c r="V903" s="96"/>
    </row>
    <row r="904" spans="21:22" ht="12.75" customHeight="1" x14ac:dyDescent="0.2">
      <c r="U904" s="94"/>
      <c r="V904" s="96"/>
    </row>
    <row r="905" spans="21:22" ht="12.75" customHeight="1" x14ac:dyDescent="0.2">
      <c r="U905" s="94"/>
      <c r="V905" s="96"/>
    </row>
    <row r="906" spans="21:22" ht="12.75" customHeight="1" x14ac:dyDescent="0.2">
      <c r="U906" s="94"/>
      <c r="V906" s="96"/>
    </row>
    <row r="907" spans="21:22" ht="12.75" customHeight="1" x14ac:dyDescent="0.2">
      <c r="U907" s="94"/>
      <c r="V907" s="96"/>
    </row>
    <row r="908" spans="21:22" ht="12.75" customHeight="1" x14ac:dyDescent="0.2">
      <c r="U908" s="94"/>
      <c r="V908" s="96"/>
    </row>
    <row r="909" spans="21:22" ht="12.75" customHeight="1" x14ac:dyDescent="0.2">
      <c r="U909" s="94"/>
      <c r="V909" s="96"/>
    </row>
    <row r="910" spans="21:22" ht="12.75" customHeight="1" x14ac:dyDescent="0.2">
      <c r="U910" s="94"/>
      <c r="V910" s="96"/>
    </row>
    <row r="911" spans="21:22" ht="12.75" customHeight="1" x14ac:dyDescent="0.2">
      <c r="U911" s="94"/>
      <c r="V911" s="96"/>
    </row>
    <row r="912" spans="21:22" ht="12.75" customHeight="1" x14ac:dyDescent="0.2">
      <c r="U912" s="94"/>
      <c r="V912" s="96"/>
    </row>
    <row r="913" spans="21:22" ht="12.75" customHeight="1" x14ac:dyDescent="0.2">
      <c r="U913" s="94"/>
      <c r="V913" s="96"/>
    </row>
    <row r="914" spans="21:22" ht="12.75" customHeight="1" x14ac:dyDescent="0.2">
      <c r="U914" s="94"/>
      <c r="V914" s="96"/>
    </row>
    <row r="915" spans="21:22" ht="12.75" customHeight="1" x14ac:dyDescent="0.2">
      <c r="U915" s="94"/>
      <c r="V915" s="96"/>
    </row>
    <row r="916" spans="21:22" ht="12.75" customHeight="1" x14ac:dyDescent="0.2">
      <c r="U916" s="94"/>
      <c r="V916" s="96"/>
    </row>
    <row r="917" spans="21:22" ht="12.75" customHeight="1" x14ac:dyDescent="0.2">
      <c r="U917" s="94"/>
      <c r="V917" s="96"/>
    </row>
    <row r="918" spans="21:22" ht="12.75" customHeight="1" x14ac:dyDescent="0.2">
      <c r="U918" s="94"/>
      <c r="V918" s="96"/>
    </row>
    <row r="919" spans="21:22" ht="12.75" customHeight="1" x14ac:dyDescent="0.2">
      <c r="U919" s="94"/>
      <c r="V919" s="96"/>
    </row>
    <row r="920" spans="21:22" ht="12.75" customHeight="1" x14ac:dyDescent="0.2">
      <c r="U920" s="94"/>
      <c r="V920" s="96"/>
    </row>
    <row r="921" spans="21:22" ht="12.75" customHeight="1" x14ac:dyDescent="0.2">
      <c r="U921" s="94"/>
      <c r="V921" s="96"/>
    </row>
    <row r="922" spans="21:22" ht="12.75" customHeight="1" x14ac:dyDescent="0.2">
      <c r="U922" s="94"/>
      <c r="V922" s="96"/>
    </row>
    <row r="923" spans="21:22" ht="12.75" customHeight="1" x14ac:dyDescent="0.2">
      <c r="U923" s="94"/>
      <c r="V923" s="96"/>
    </row>
    <row r="924" spans="21:22" ht="12.75" customHeight="1" x14ac:dyDescent="0.2">
      <c r="U924" s="94"/>
      <c r="V924" s="96"/>
    </row>
    <row r="925" spans="21:22" ht="12.75" customHeight="1" x14ac:dyDescent="0.2">
      <c r="U925" s="94"/>
      <c r="V925" s="96"/>
    </row>
    <row r="926" spans="21:22" ht="12.75" customHeight="1" x14ac:dyDescent="0.2">
      <c r="U926" s="94"/>
      <c r="V926" s="96"/>
    </row>
    <row r="927" spans="21:22" ht="12.75" customHeight="1" x14ac:dyDescent="0.2">
      <c r="U927" s="94"/>
      <c r="V927" s="96"/>
    </row>
    <row r="928" spans="21:22" ht="12.75" customHeight="1" x14ac:dyDescent="0.2">
      <c r="U928" s="94"/>
      <c r="V928" s="96"/>
    </row>
    <row r="929" spans="21:22" ht="12.75" customHeight="1" x14ac:dyDescent="0.2">
      <c r="U929" s="94"/>
      <c r="V929" s="96"/>
    </row>
    <row r="930" spans="21:22" ht="12.75" customHeight="1" x14ac:dyDescent="0.2">
      <c r="U930" s="94"/>
      <c r="V930" s="96"/>
    </row>
    <row r="931" spans="21:22" ht="12.75" customHeight="1" x14ac:dyDescent="0.2">
      <c r="U931" s="94"/>
      <c r="V931" s="96"/>
    </row>
    <row r="932" spans="21:22" ht="12.75" customHeight="1" x14ac:dyDescent="0.2">
      <c r="U932" s="94"/>
      <c r="V932" s="96"/>
    </row>
    <row r="933" spans="21:22" ht="12.75" customHeight="1" x14ac:dyDescent="0.2">
      <c r="U933" s="94"/>
      <c r="V933" s="96"/>
    </row>
    <row r="934" spans="21:22" ht="12.75" customHeight="1" x14ac:dyDescent="0.2">
      <c r="U934" s="94"/>
      <c r="V934" s="96"/>
    </row>
    <row r="935" spans="21:22" ht="12.75" customHeight="1" x14ac:dyDescent="0.2">
      <c r="U935" s="94"/>
      <c r="V935" s="96"/>
    </row>
    <row r="936" spans="21:22" ht="12.75" customHeight="1" x14ac:dyDescent="0.2">
      <c r="U936" s="94"/>
      <c r="V936" s="96"/>
    </row>
    <row r="937" spans="21:22" ht="12.75" customHeight="1" x14ac:dyDescent="0.2">
      <c r="U937" s="94"/>
      <c r="V937" s="96"/>
    </row>
    <row r="938" spans="21:22" ht="12.75" customHeight="1" x14ac:dyDescent="0.2">
      <c r="U938" s="94"/>
      <c r="V938" s="96"/>
    </row>
    <row r="939" spans="21:22" ht="12.75" customHeight="1" x14ac:dyDescent="0.2">
      <c r="U939" s="94"/>
      <c r="V939" s="96"/>
    </row>
    <row r="940" spans="21:22" ht="12.75" customHeight="1" x14ac:dyDescent="0.2">
      <c r="U940" s="94"/>
      <c r="V940" s="96"/>
    </row>
    <row r="941" spans="21:22" ht="12.75" customHeight="1" x14ac:dyDescent="0.2">
      <c r="U941" s="94"/>
      <c r="V941" s="96"/>
    </row>
    <row r="942" spans="21:22" ht="12.75" customHeight="1" x14ac:dyDescent="0.2">
      <c r="U942" s="94"/>
      <c r="V942" s="96"/>
    </row>
    <row r="943" spans="21:22" ht="12.75" customHeight="1" x14ac:dyDescent="0.2">
      <c r="U943" s="94"/>
      <c r="V943" s="96"/>
    </row>
    <row r="944" spans="21:22" ht="12.75" customHeight="1" x14ac:dyDescent="0.2">
      <c r="U944" s="94"/>
      <c r="V944" s="96"/>
    </row>
    <row r="945" spans="21:22" ht="12.75" customHeight="1" x14ac:dyDescent="0.2">
      <c r="U945" s="94"/>
      <c r="V945" s="96"/>
    </row>
    <row r="946" spans="21:22" ht="12.75" customHeight="1" x14ac:dyDescent="0.2">
      <c r="U946" s="94"/>
      <c r="V946" s="96"/>
    </row>
    <row r="947" spans="21:22" ht="12.75" customHeight="1" x14ac:dyDescent="0.2">
      <c r="U947" s="94"/>
      <c r="V947" s="96"/>
    </row>
    <row r="948" spans="21:22" ht="12.75" customHeight="1" x14ac:dyDescent="0.2">
      <c r="U948" s="94"/>
      <c r="V948" s="96"/>
    </row>
    <row r="949" spans="21:22" ht="12.75" customHeight="1" x14ac:dyDescent="0.2">
      <c r="U949" s="94"/>
      <c r="V949" s="96"/>
    </row>
    <row r="950" spans="21:22" ht="12.75" customHeight="1" x14ac:dyDescent="0.2">
      <c r="U950" s="94"/>
      <c r="V950" s="96"/>
    </row>
    <row r="951" spans="21:22" ht="12.75" customHeight="1" x14ac:dyDescent="0.2">
      <c r="U951" s="94"/>
      <c r="V951" s="96"/>
    </row>
    <row r="952" spans="21:22" ht="12.75" customHeight="1" x14ac:dyDescent="0.2">
      <c r="U952" s="94"/>
      <c r="V952" s="96"/>
    </row>
    <row r="953" spans="21:22" ht="12.75" customHeight="1" x14ac:dyDescent="0.2">
      <c r="U953" s="94"/>
      <c r="V953" s="96"/>
    </row>
    <row r="954" spans="21:22" ht="12.75" customHeight="1" x14ac:dyDescent="0.2">
      <c r="U954" s="94"/>
      <c r="V954" s="96"/>
    </row>
    <row r="955" spans="21:22" ht="12.75" customHeight="1" x14ac:dyDescent="0.2">
      <c r="U955" s="94"/>
      <c r="V955" s="96"/>
    </row>
    <row r="956" spans="21:22" ht="12.75" customHeight="1" x14ac:dyDescent="0.2">
      <c r="U956" s="94"/>
      <c r="V956" s="96"/>
    </row>
    <row r="957" spans="21:22" ht="12.75" customHeight="1" x14ac:dyDescent="0.2">
      <c r="U957" s="94"/>
      <c r="V957" s="96"/>
    </row>
    <row r="958" spans="21:22" ht="12.75" customHeight="1" x14ac:dyDescent="0.2">
      <c r="U958" s="94"/>
      <c r="V958" s="96"/>
    </row>
    <row r="959" spans="21:22" ht="12.75" customHeight="1" x14ac:dyDescent="0.2">
      <c r="U959" s="94"/>
      <c r="V959" s="96"/>
    </row>
    <row r="960" spans="21:22" ht="12.75" customHeight="1" x14ac:dyDescent="0.2">
      <c r="U960" s="94"/>
      <c r="V960" s="96"/>
    </row>
    <row r="961" spans="21:22" ht="12.75" customHeight="1" x14ac:dyDescent="0.2">
      <c r="U961" s="94"/>
      <c r="V961" s="96"/>
    </row>
    <row r="962" spans="21:22" ht="12.75" customHeight="1" x14ac:dyDescent="0.2">
      <c r="U962" s="94"/>
      <c r="V962" s="96"/>
    </row>
    <row r="963" spans="21:22" ht="12.75" customHeight="1" x14ac:dyDescent="0.2">
      <c r="U963" s="94"/>
      <c r="V963" s="96"/>
    </row>
    <row r="964" spans="21:22" ht="12.75" customHeight="1" x14ac:dyDescent="0.2">
      <c r="U964" s="94"/>
      <c r="V964" s="96"/>
    </row>
    <row r="965" spans="21:22" ht="12.75" customHeight="1" x14ac:dyDescent="0.2">
      <c r="U965" s="94"/>
      <c r="V965" s="96"/>
    </row>
    <row r="966" spans="21:22" ht="12.75" customHeight="1" x14ac:dyDescent="0.2">
      <c r="U966" s="94"/>
      <c r="V966" s="96"/>
    </row>
    <row r="967" spans="21:22" ht="12.75" customHeight="1" x14ac:dyDescent="0.2">
      <c r="U967" s="94"/>
      <c r="V967" s="96"/>
    </row>
    <row r="968" spans="21:22" ht="12.75" customHeight="1" x14ac:dyDescent="0.2">
      <c r="U968" s="94"/>
      <c r="V968" s="96"/>
    </row>
    <row r="969" spans="21:22" ht="12.75" customHeight="1" x14ac:dyDescent="0.2">
      <c r="U969" s="94"/>
      <c r="V969" s="96"/>
    </row>
    <row r="970" spans="21:22" ht="12.75" customHeight="1" x14ac:dyDescent="0.2">
      <c r="U970" s="94"/>
      <c r="V970" s="96"/>
    </row>
    <row r="971" spans="21:22" ht="12.75" customHeight="1" x14ac:dyDescent="0.2">
      <c r="U971" s="94"/>
      <c r="V971" s="96"/>
    </row>
    <row r="972" spans="21:22" ht="12.75" customHeight="1" x14ac:dyDescent="0.2">
      <c r="U972" s="94"/>
      <c r="V972" s="96"/>
    </row>
    <row r="973" spans="21:22" ht="12.75" customHeight="1" x14ac:dyDescent="0.2">
      <c r="U973" s="94"/>
      <c r="V973" s="96"/>
    </row>
    <row r="974" spans="21:22" ht="12.75" customHeight="1" x14ac:dyDescent="0.2">
      <c r="U974" s="94"/>
      <c r="V974" s="96"/>
    </row>
    <row r="975" spans="21:22" ht="12.75" customHeight="1" x14ac:dyDescent="0.2">
      <c r="U975" s="94"/>
      <c r="V975" s="96"/>
    </row>
    <row r="976" spans="21:22" ht="12.75" customHeight="1" x14ac:dyDescent="0.2">
      <c r="U976" s="94"/>
      <c r="V976" s="96"/>
    </row>
    <row r="977" spans="21:22" ht="12.75" customHeight="1" x14ac:dyDescent="0.2">
      <c r="U977" s="94"/>
      <c r="V977" s="96"/>
    </row>
    <row r="978" spans="21:22" ht="12.75" customHeight="1" x14ac:dyDescent="0.2">
      <c r="U978" s="94"/>
      <c r="V978" s="96"/>
    </row>
    <row r="979" spans="21:22" ht="12.75" customHeight="1" x14ac:dyDescent="0.2">
      <c r="U979" s="94"/>
      <c r="V979" s="96"/>
    </row>
    <row r="980" spans="21:22" ht="12.75" customHeight="1" x14ac:dyDescent="0.2">
      <c r="U980" s="94"/>
      <c r="V980" s="96"/>
    </row>
    <row r="981" spans="21:22" ht="12.75" customHeight="1" x14ac:dyDescent="0.2">
      <c r="U981" s="94"/>
      <c r="V981" s="96"/>
    </row>
    <row r="982" spans="21:22" ht="12.75" customHeight="1" x14ac:dyDescent="0.2">
      <c r="U982" s="94"/>
      <c r="V982" s="96"/>
    </row>
    <row r="983" spans="21:22" ht="12.75" customHeight="1" x14ac:dyDescent="0.2">
      <c r="U983" s="94"/>
      <c r="V983" s="96"/>
    </row>
    <row r="984" spans="21:22" ht="12.75" customHeight="1" x14ac:dyDescent="0.2">
      <c r="U984" s="94"/>
      <c r="V984" s="96"/>
    </row>
    <row r="985" spans="21:22" ht="12.75" customHeight="1" x14ac:dyDescent="0.2">
      <c r="U985" s="94"/>
      <c r="V985" s="96"/>
    </row>
  </sheetData>
  <sheetProtection algorithmName="SHA-512" hashValue="RNBt89mIj/bBrCRpRMcUMC2JAoj/KFDdhbsDarv2n1wkPQQlvG7jJWbDg4W0wDb1OpkobV1f3m4MlRG38rVxSA==" saltValue="eDu+KZ+j1/UdMBE9twUcrw==" spinCount="100000" sheet="1" objects="1" scenarios="1"/>
  <mergeCells count="22">
    <mergeCell ref="E24:P24"/>
    <mergeCell ref="B19:B20"/>
    <mergeCell ref="C19:D20"/>
    <mergeCell ref="E19:P19"/>
    <mergeCell ref="N25:P25"/>
    <mergeCell ref="B21:B25"/>
    <mergeCell ref="N26:P26"/>
    <mergeCell ref="B6:B7"/>
    <mergeCell ref="C6:D7"/>
    <mergeCell ref="E6:P6"/>
    <mergeCell ref="Q6:Q7"/>
    <mergeCell ref="B8:B12"/>
    <mergeCell ref="C8:D8"/>
    <mergeCell ref="C9:D9"/>
    <mergeCell ref="C10:D10"/>
    <mergeCell ref="N11:P11"/>
    <mergeCell ref="N12:P12"/>
    <mergeCell ref="Q19:Q20"/>
    <mergeCell ref="C21:D21"/>
    <mergeCell ref="C22:D22"/>
    <mergeCell ref="C24:D24"/>
    <mergeCell ref="C23:D23"/>
  </mergeCells>
  <conditionalFormatting sqref="E24">
    <cfRule type="cellIs" dxfId="61" priority="1" operator="lessThan">
      <formula>#REF!</formula>
    </cfRule>
    <cfRule type="cellIs" dxfId="60" priority="2" operator="greaterThan">
      <formula>#REF!</formula>
    </cfRule>
  </conditionalFormatting>
  <conditionalFormatting sqref="E8:P9">
    <cfRule type="cellIs" dxfId="59" priority="9" operator="lessThan">
      <formula>#REF!</formula>
    </cfRule>
    <cfRule type="cellIs" dxfId="58" priority="10" operator="greaterThan">
      <formula>#REF!</formula>
    </cfRule>
  </conditionalFormatting>
  <conditionalFormatting sqref="E21:P22">
    <cfRule type="cellIs" dxfId="57" priority="5" operator="lessThan">
      <formula>#REF!</formula>
    </cfRule>
    <cfRule type="cellIs" dxfId="56" priority="6" operator="greaterThan">
      <formula>#REF!</formula>
    </cfRule>
  </conditionalFormatting>
  <conditionalFormatting sqref="Q8:R10 Q21:Q25">
    <cfRule type="cellIs" dxfId="55" priority="7" operator="lessThan">
      <formula>#REF!</formula>
    </cfRule>
    <cfRule type="cellIs" dxfId="54" priority="8" operator="greaterThan">
      <formula>#REF!</formula>
    </cfRule>
  </conditionalFormatting>
  <printOptions horizontalCentered="1"/>
  <pageMargins left="0" right="0" top="0" bottom="0" header="0" footer="0"/>
  <pageSetup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6095-F28D-490A-97FD-8756ACDCBCDE}">
  <sheetPr>
    <tabColor rgb="FF98989A"/>
  </sheetPr>
  <dimension ref="B7:T27"/>
  <sheetViews>
    <sheetView showGridLines="0" topLeftCell="B1" zoomScale="85" zoomScaleNormal="85" workbookViewId="0">
      <selection activeCell="E14" sqref="E14:F14"/>
    </sheetView>
  </sheetViews>
  <sheetFormatPr baseColWidth="10" defaultColWidth="14.42578125" defaultRowHeight="15" customHeight="1" x14ac:dyDescent="0.2"/>
  <cols>
    <col min="1" max="1" width="14.42578125" style="135"/>
    <col min="2" max="2" width="16" style="135" customWidth="1"/>
    <col min="3" max="3" width="39.28515625" style="135" customWidth="1"/>
    <col min="4" max="6" width="15.42578125" style="135" customWidth="1"/>
    <col min="7" max="18" width="13.28515625" style="135" customWidth="1"/>
    <col min="19" max="19" width="20.140625" style="135" customWidth="1"/>
    <col min="20" max="16384" width="14.42578125" style="135"/>
  </cols>
  <sheetData>
    <row r="7" spans="2:20" ht="23.25" x14ac:dyDescent="0.35">
      <c r="B7" s="46" t="s">
        <v>3</v>
      </c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93"/>
      <c r="R7" s="93"/>
      <c r="S7" s="93"/>
      <c r="T7" s="93"/>
    </row>
    <row r="8" spans="2:20" ht="19.5" x14ac:dyDescent="0.3">
      <c r="B8" s="48" t="s">
        <v>2</v>
      </c>
      <c r="C8" s="4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93"/>
      <c r="R8" s="93"/>
      <c r="S8" s="93"/>
      <c r="T8" s="93"/>
    </row>
    <row r="9" spans="2:20" ht="23.25" x14ac:dyDescent="0.35">
      <c r="B9" s="98" t="s">
        <v>5</v>
      </c>
      <c r="C9" s="48"/>
      <c r="D9" s="49"/>
      <c r="E9" s="50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93"/>
      <c r="R9" s="93"/>
      <c r="S9" s="93"/>
      <c r="T9" s="93"/>
    </row>
    <row r="10" spans="2:20" ht="23.25" x14ac:dyDescent="0.35">
      <c r="B10" s="211" t="s">
        <v>48</v>
      </c>
      <c r="C10" s="51"/>
      <c r="D10" s="49"/>
      <c r="E10" s="5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93"/>
      <c r="R10" s="93"/>
      <c r="S10" s="93"/>
      <c r="T10" s="93"/>
    </row>
    <row r="11" spans="2:20" ht="24" customHeight="1" x14ac:dyDescent="0.2">
      <c r="B11" s="223" t="s">
        <v>25</v>
      </c>
      <c r="C11" s="223"/>
      <c r="D11" s="223"/>
      <c r="E11" s="223" t="s">
        <v>44</v>
      </c>
      <c r="F11" s="223"/>
      <c r="G11" s="216" t="s">
        <v>47</v>
      </c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8"/>
      <c r="S11" s="228" t="s">
        <v>1</v>
      </c>
      <c r="T11" s="93"/>
    </row>
    <row r="12" spans="2:20" ht="18" customHeight="1" x14ac:dyDescent="0.2">
      <c r="B12" s="224"/>
      <c r="C12" s="224"/>
      <c r="D12" s="224"/>
      <c r="E12" s="224"/>
      <c r="F12" s="224"/>
      <c r="G12" s="100" t="s">
        <v>11</v>
      </c>
      <c r="H12" s="100" t="s">
        <v>12</v>
      </c>
      <c r="I12" s="100" t="s">
        <v>13</v>
      </c>
      <c r="J12" s="100" t="s">
        <v>14</v>
      </c>
      <c r="K12" s="100" t="s">
        <v>15</v>
      </c>
      <c r="L12" s="100" t="s">
        <v>16</v>
      </c>
      <c r="M12" s="100" t="s">
        <v>17</v>
      </c>
      <c r="N12" s="100" t="s">
        <v>18</v>
      </c>
      <c r="O12" s="100" t="s">
        <v>19</v>
      </c>
      <c r="P12" s="100" t="s">
        <v>20</v>
      </c>
      <c r="Q12" s="100" t="s">
        <v>21</v>
      </c>
      <c r="R12" s="100" t="s">
        <v>22</v>
      </c>
      <c r="S12" s="230"/>
      <c r="T12" s="93"/>
    </row>
    <row r="13" spans="2:20" ht="27.75" customHeight="1" x14ac:dyDescent="0.2">
      <c r="B13" s="255" t="s">
        <v>92</v>
      </c>
      <c r="C13" s="256"/>
      <c r="D13" s="257"/>
      <c r="E13" s="238" t="s">
        <v>7</v>
      </c>
      <c r="F13" s="239"/>
      <c r="G13" s="54">
        <v>300</v>
      </c>
      <c r="H13" s="55">
        <v>300</v>
      </c>
      <c r="I13" s="55">
        <v>400</v>
      </c>
      <c r="J13" s="55">
        <v>300</v>
      </c>
      <c r="K13" s="55">
        <v>400</v>
      </c>
      <c r="L13" s="55">
        <v>300</v>
      </c>
      <c r="M13" s="55">
        <v>400</v>
      </c>
      <c r="N13" s="55">
        <v>300</v>
      </c>
      <c r="O13" s="55">
        <v>300</v>
      </c>
      <c r="P13" s="55">
        <v>400</v>
      </c>
      <c r="Q13" s="55">
        <v>300</v>
      </c>
      <c r="R13" s="86">
        <v>300</v>
      </c>
      <c r="S13" s="57">
        <f>+G13+H13+I13+J13+K13+L13+M13+N13+O13+P13+Q13+R13</f>
        <v>4000</v>
      </c>
      <c r="T13" s="93"/>
    </row>
    <row r="14" spans="2:20" ht="27.75" customHeight="1" x14ac:dyDescent="0.2">
      <c r="B14" s="258"/>
      <c r="C14" s="259"/>
      <c r="D14" s="260"/>
      <c r="E14" s="240" t="s">
        <v>46</v>
      </c>
      <c r="F14" s="241"/>
      <c r="G14" s="104">
        <v>300</v>
      </c>
      <c r="H14" s="67">
        <v>300</v>
      </c>
      <c r="I14" s="67">
        <v>400</v>
      </c>
      <c r="J14" s="67">
        <v>340</v>
      </c>
      <c r="K14" s="67">
        <v>350</v>
      </c>
      <c r="L14" s="67">
        <v>350</v>
      </c>
      <c r="M14" s="67">
        <v>340</v>
      </c>
      <c r="N14" s="67">
        <v>340</v>
      </c>
      <c r="O14" s="67">
        <v>340</v>
      </c>
      <c r="P14" s="67">
        <v>340</v>
      </c>
      <c r="Q14" s="67">
        <v>340</v>
      </c>
      <c r="R14" s="68">
        <v>340</v>
      </c>
      <c r="S14" s="63">
        <f>+SUM(G14:R14)</f>
        <v>4080</v>
      </c>
      <c r="T14" s="93"/>
    </row>
    <row r="15" spans="2:20" ht="27.75" customHeight="1" x14ac:dyDescent="0.2">
      <c r="B15" s="258"/>
      <c r="C15" s="259"/>
      <c r="D15" s="260"/>
      <c r="E15" s="242" t="s">
        <v>8</v>
      </c>
      <c r="F15" s="243"/>
      <c r="G15" s="107">
        <v>289</v>
      </c>
      <c r="H15" s="108">
        <v>320</v>
      </c>
      <c r="I15" s="108">
        <v>394</v>
      </c>
      <c r="J15" s="108">
        <v>409</v>
      </c>
      <c r="K15" s="108">
        <v>404</v>
      </c>
      <c r="L15" s="108">
        <v>405</v>
      </c>
      <c r="M15" s="108">
        <v>412</v>
      </c>
      <c r="N15" s="137">
        <v>402</v>
      </c>
      <c r="O15" s="137">
        <v>401</v>
      </c>
      <c r="P15" s="67">
        <v>355</v>
      </c>
      <c r="Q15" s="67">
        <v>335</v>
      </c>
      <c r="R15" s="68">
        <v>185</v>
      </c>
      <c r="S15" s="57">
        <f>+SUM(G15:R15)</f>
        <v>4311</v>
      </c>
      <c r="T15" s="93"/>
    </row>
    <row r="16" spans="2:20" ht="23.25" x14ac:dyDescent="0.25">
      <c r="B16" s="258"/>
      <c r="C16" s="259"/>
      <c r="D16" s="260"/>
      <c r="E16" s="77"/>
      <c r="F16" s="93"/>
      <c r="G16" s="47"/>
      <c r="H16" s="47"/>
      <c r="I16" s="47"/>
      <c r="J16" s="47"/>
      <c r="K16" s="47"/>
      <c r="L16" s="47"/>
      <c r="M16" s="47"/>
      <c r="N16" s="47"/>
      <c r="O16" s="47"/>
      <c r="P16" s="231" t="s">
        <v>90</v>
      </c>
      <c r="Q16" s="232"/>
      <c r="R16" s="233"/>
      <c r="S16" s="75">
        <f>+S15/S14*100</f>
        <v>105.66176470588235</v>
      </c>
      <c r="T16" s="93"/>
    </row>
    <row r="17" spans="2:20" ht="23.25" x14ac:dyDescent="0.2">
      <c r="B17" s="261"/>
      <c r="C17" s="262"/>
      <c r="D17" s="26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234" t="s">
        <v>71</v>
      </c>
      <c r="Q17" s="235"/>
      <c r="R17" s="236"/>
      <c r="S17" s="78">
        <f>+S14/S14*100</f>
        <v>100</v>
      </c>
      <c r="T17" s="93"/>
    </row>
    <row r="18" spans="2:20" ht="15" customHeight="1" x14ac:dyDescent="0.2">
      <c r="B18" s="264" t="s">
        <v>52</v>
      </c>
      <c r="C18" s="265"/>
      <c r="D18" s="266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</row>
    <row r="19" spans="2:20" ht="41.25" customHeight="1" x14ac:dyDescent="0.2">
      <c r="B19" s="267" t="s">
        <v>77</v>
      </c>
      <c r="C19" s="268"/>
      <c r="D19" s="269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spans="2:20" ht="15" customHeight="1" x14ac:dyDescent="0.2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</row>
    <row r="21" spans="2:20" ht="15" customHeight="1" x14ac:dyDescent="0.2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</row>
    <row r="22" spans="2:20" ht="15" customHeight="1" x14ac:dyDescent="0.2"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spans="2:20" ht="78" customHeight="1" x14ac:dyDescent="0.2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spans="2:20" ht="15" customHeight="1" x14ac:dyDescent="0.2">
      <c r="B24" s="139"/>
      <c r="C24" s="139"/>
      <c r="D24" s="139"/>
    </row>
    <row r="25" spans="2:20" ht="15" customHeight="1" x14ac:dyDescent="0.2">
      <c r="B25" s="139"/>
      <c r="C25" s="139"/>
      <c r="D25" s="139"/>
    </row>
    <row r="26" spans="2:20" ht="15" customHeight="1" x14ac:dyDescent="0.2">
      <c r="B26" s="139"/>
      <c r="C26" s="139"/>
      <c r="D26" s="139"/>
    </row>
    <row r="27" spans="2:20" ht="15" customHeight="1" x14ac:dyDescent="0.2">
      <c r="B27" s="139"/>
      <c r="C27" s="139"/>
      <c r="D27" s="139"/>
    </row>
  </sheetData>
  <sheetProtection algorithmName="SHA-512" hashValue="PpOiWV2K4DN/h1cZNDD2kfbNWusEgO7Xi0tZ6ytFUu8ZrZ+WtkSZLMIZKD+UZ75nfxzH346IzSAraVefO836vw==" saltValue="eiNCt8cP/pWlRmCK2fKE6w==" spinCount="100000" sheet="1" objects="1" scenarios="1"/>
  <mergeCells count="12">
    <mergeCell ref="B18:D18"/>
    <mergeCell ref="B19:D19"/>
    <mergeCell ref="G11:R11"/>
    <mergeCell ref="P16:R16"/>
    <mergeCell ref="P17:R17"/>
    <mergeCell ref="S11:S12"/>
    <mergeCell ref="B11:D12"/>
    <mergeCell ref="E13:F13"/>
    <mergeCell ref="E14:F14"/>
    <mergeCell ref="E15:F15"/>
    <mergeCell ref="E11:F12"/>
    <mergeCell ref="B13:D17"/>
  </mergeCells>
  <conditionalFormatting sqref="G13:R14">
    <cfRule type="cellIs" dxfId="53" priority="5" operator="lessThan">
      <formula>#REF!</formula>
    </cfRule>
    <cfRule type="cellIs" dxfId="52" priority="6" operator="greaterThan">
      <formula>#REF!</formula>
    </cfRule>
  </conditionalFormatting>
  <conditionalFormatting sqref="N15:R15">
    <cfRule type="cellIs" dxfId="51" priority="1" operator="lessThan">
      <formula>#REF!</formula>
    </cfRule>
    <cfRule type="cellIs" dxfId="50" priority="2" operator="greaterThan">
      <formula>#REF!</formula>
    </cfRule>
  </conditionalFormatting>
  <conditionalFormatting sqref="S13:S15">
    <cfRule type="cellIs" dxfId="49" priority="3" operator="lessThan">
      <formula>#REF!</formula>
    </cfRule>
    <cfRule type="cellIs" dxfId="48" priority="4" operator="greaterThan">
      <formula>#REF!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6D90-D643-4C1A-89A3-91AD12C582A9}">
  <sheetPr>
    <tabColor rgb="FF691C32"/>
  </sheetPr>
  <dimension ref="C6:Q23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32.42578125" style="140" customWidth="1"/>
    <col min="5" max="16" width="11.710937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49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44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24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24" customHeight="1" x14ac:dyDescent="0.25">
      <c r="C12" s="214" t="s">
        <v>93</v>
      </c>
      <c r="D12" s="101" t="s">
        <v>7</v>
      </c>
      <c r="E12" s="141">
        <v>36</v>
      </c>
      <c r="F12" s="142">
        <v>40</v>
      </c>
      <c r="G12" s="142">
        <v>45</v>
      </c>
      <c r="H12" s="142">
        <v>45</v>
      </c>
      <c r="I12" s="142">
        <v>48</v>
      </c>
      <c r="J12" s="142">
        <v>45</v>
      </c>
      <c r="K12" s="142">
        <v>35</v>
      </c>
      <c r="L12" s="142">
        <v>35</v>
      </c>
      <c r="M12" s="142">
        <v>40</v>
      </c>
      <c r="N12" s="142">
        <v>45</v>
      </c>
      <c r="O12" s="142">
        <v>46</v>
      </c>
      <c r="P12" s="143">
        <v>20</v>
      </c>
      <c r="Q12" s="144">
        <f>+SUM(E12:P12)</f>
        <v>480</v>
      </c>
    </row>
    <row r="13" spans="3:17" ht="24" customHeight="1" x14ac:dyDescent="0.25">
      <c r="C13" s="215"/>
      <c r="D13" s="145" t="s">
        <v>46</v>
      </c>
      <c r="E13" s="146">
        <v>36</v>
      </c>
      <c r="F13" s="147">
        <v>40</v>
      </c>
      <c r="G13" s="147">
        <v>45</v>
      </c>
      <c r="H13" s="147">
        <v>45</v>
      </c>
      <c r="I13" s="147">
        <v>48</v>
      </c>
      <c r="J13" s="147">
        <v>45</v>
      </c>
      <c r="K13" s="148">
        <v>150</v>
      </c>
      <c r="L13" s="148">
        <v>145</v>
      </c>
      <c r="M13" s="148">
        <v>145</v>
      </c>
      <c r="N13" s="148">
        <v>151</v>
      </c>
      <c r="O13" s="148">
        <v>150</v>
      </c>
      <c r="P13" s="149">
        <v>0</v>
      </c>
      <c r="Q13" s="63">
        <f>+SUM(E13:P13)</f>
        <v>1000</v>
      </c>
    </row>
    <row r="14" spans="3:17" ht="24" customHeight="1" x14ac:dyDescent="0.25">
      <c r="C14" s="215"/>
      <c r="D14" s="103" t="s">
        <v>8</v>
      </c>
      <c r="E14" s="150">
        <v>0</v>
      </c>
      <c r="F14" s="148">
        <v>0</v>
      </c>
      <c r="G14" s="148">
        <v>0</v>
      </c>
      <c r="H14" s="148">
        <v>114</v>
      </c>
      <c r="I14" s="148">
        <v>156</v>
      </c>
      <c r="J14" s="148">
        <v>0</v>
      </c>
      <c r="K14" s="148">
        <v>66</v>
      </c>
      <c r="L14" s="148">
        <v>142</v>
      </c>
      <c r="M14" s="148">
        <v>232</v>
      </c>
      <c r="N14" s="148">
        <v>155</v>
      </c>
      <c r="O14" s="148">
        <v>131</v>
      </c>
      <c r="P14" s="149">
        <v>0</v>
      </c>
      <c r="Q14" s="63">
        <f>+SUM(E14:P14)</f>
        <v>996</v>
      </c>
    </row>
    <row r="15" spans="3:17" ht="30" customHeight="1" x14ac:dyDescent="0.25">
      <c r="C15" s="215"/>
      <c r="D15" s="106" t="s">
        <v>45</v>
      </c>
      <c r="E15" s="270" t="s">
        <v>72</v>
      </c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2"/>
      <c r="Q15" s="63">
        <v>1250</v>
      </c>
    </row>
    <row r="16" spans="3:17" ht="23.25" customHeight="1" x14ac:dyDescent="0.25">
      <c r="C16" s="215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273" t="s">
        <v>90</v>
      </c>
      <c r="O16" s="273"/>
      <c r="P16" s="273"/>
      <c r="Q16" s="75">
        <f>+Q14/Q15*100</f>
        <v>79.679999999999993</v>
      </c>
    </row>
    <row r="17" spans="3:17" ht="23.25" customHeight="1" x14ac:dyDescent="0.25">
      <c r="C17" s="237"/>
      <c r="D17" s="77"/>
      <c r="E17" s="47"/>
      <c r="F17" s="47"/>
      <c r="G17" s="47"/>
      <c r="H17" s="47"/>
      <c r="I17" s="47"/>
      <c r="J17" s="47"/>
      <c r="K17" s="47"/>
      <c r="L17" s="47"/>
      <c r="M17" s="47"/>
      <c r="N17" s="234" t="s">
        <v>71</v>
      </c>
      <c r="O17" s="235"/>
      <c r="P17" s="236"/>
      <c r="Q17" s="78">
        <f>+Q13/Q15*100</f>
        <v>80</v>
      </c>
    </row>
    <row r="18" spans="3:17" x14ac:dyDescent="0.25">
      <c r="C18" s="76" t="s">
        <v>52</v>
      </c>
      <c r="D18" s="151"/>
      <c r="E18" s="15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51" x14ac:dyDescent="0.25">
      <c r="C19" s="213" t="s">
        <v>78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x14ac:dyDescent="0.25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sheetProtection algorithmName="SHA-512" hashValue="iSyZQh4mjJthRzhYle5BbuxRAT3hxemMN8V1bnG1cluX1Q2ecQygMO2NebzzhAlV5ofriWummEHc6USCzIgZgg==" saltValue="/+hBgfmlw5C6in+6WWbISw==" spinCount="100000" sheet="1" objects="1" scenarios="1"/>
  <mergeCells count="8">
    <mergeCell ref="N17:P17"/>
    <mergeCell ref="E15:P15"/>
    <mergeCell ref="Q10:Q11"/>
    <mergeCell ref="C12:C17"/>
    <mergeCell ref="C10:C11"/>
    <mergeCell ref="E10:P10"/>
    <mergeCell ref="N16:P16"/>
    <mergeCell ref="D10:D11"/>
  </mergeCells>
  <conditionalFormatting sqref="E12:Q15">
    <cfRule type="cellIs" dxfId="47" priority="1" operator="lessThan">
      <formula>#REF!</formula>
    </cfRule>
    <cfRule type="cellIs" dxfId="46" priority="2" operator="greaterThan">
      <formula>#REF!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C309-2ECA-4E58-B140-B26AC1CD2B5F}">
  <sheetPr>
    <tabColor rgb="FF691C32"/>
  </sheetPr>
  <dimension ref="C6:Q21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87.5703125" style="140" customWidth="1"/>
    <col min="4" max="4" width="35.28515625" style="140" customWidth="1"/>
    <col min="5" max="16" width="11.8554687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79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44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24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30"/>
    </row>
    <row r="12" spans="3:17" ht="27.75" customHeight="1" x14ac:dyDescent="0.25">
      <c r="C12" s="214" t="s">
        <v>94</v>
      </c>
      <c r="D12" s="101" t="s">
        <v>7</v>
      </c>
      <c r="E12" s="153">
        <v>110</v>
      </c>
      <c r="F12" s="154">
        <v>220</v>
      </c>
      <c r="G12" s="154">
        <v>220</v>
      </c>
      <c r="H12" s="154">
        <v>165</v>
      </c>
      <c r="I12" s="154">
        <v>220</v>
      </c>
      <c r="J12" s="154">
        <v>220</v>
      </c>
      <c r="K12" s="154">
        <v>220</v>
      </c>
      <c r="L12" s="154">
        <v>220</v>
      </c>
      <c r="M12" s="154">
        <v>220</v>
      </c>
      <c r="N12" s="154">
        <v>220</v>
      </c>
      <c r="O12" s="154">
        <v>220</v>
      </c>
      <c r="P12" s="155">
        <v>110</v>
      </c>
      <c r="Q12" s="63">
        <f>+SUM(E12:P12)</f>
        <v>2365</v>
      </c>
    </row>
    <row r="13" spans="3:17" ht="27.75" customHeight="1" x14ac:dyDescent="0.25">
      <c r="C13" s="215"/>
      <c r="D13" s="103" t="s">
        <v>8</v>
      </c>
      <c r="E13" s="89">
        <v>110</v>
      </c>
      <c r="F13" s="65">
        <v>220</v>
      </c>
      <c r="G13" s="65">
        <v>220</v>
      </c>
      <c r="H13" s="65">
        <v>165</v>
      </c>
      <c r="I13" s="65">
        <v>220</v>
      </c>
      <c r="J13" s="65">
        <v>220</v>
      </c>
      <c r="K13" s="67">
        <v>230</v>
      </c>
      <c r="L13" s="67">
        <v>210</v>
      </c>
      <c r="M13" s="67">
        <v>222</v>
      </c>
      <c r="N13" s="67">
        <v>220</v>
      </c>
      <c r="O13" s="67">
        <v>220</v>
      </c>
      <c r="P13" s="68">
        <v>110</v>
      </c>
      <c r="Q13" s="156">
        <f>+SUM(E13:P13)</f>
        <v>2367</v>
      </c>
    </row>
    <row r="14" spans="3:17" ht="27.75" customHeight="1" x14ac:dyDescent="0.25">
      <c r="C14" s="215"/>
      <c r="D14" s="138" t="s">
        <v>45</v>
      </c>
      <c r="E14" s="270" t="s">
        <v>27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2"/>
      <c r="Q14" s="90">
        <v>24029</v>
      </c>
    </row>
    <row r="15" spans="3:17" ht="21.75" customHeight="1" x14ac:dyDescent="0.25">
      <c r="C15" s="215"/>
      <c r="D15" s="74"/>
      <c r="E15" s="47"/>
      <c r="F15" s="47"/>
      <c r="G15" s="47"/>
      <c r="H15" s="47"/>
      <c r="I15" s="47"/>
      <c r="J15" s="47"/>
      <c r="K15" s="47"/>
      <c r="L15" s="47"/>
      <c r="M15" s="231" t="s">
        <v>91</v>
      </c>
      <c r="N15" s="232"/>
      <c r="O15" s="232"/>
      <c r="P15" s="233"/>
      <c r="Q15" s="158">
        <f>(((Q13+Q14)/Q14)-1)</f>
        <v>9.8505971950559656E-2</v>
      </c>
    </row>
    <row r="16" spans="3:17" ht="21.75" customHeight="1" x14ac:dyDescent="0.25">
      <c r="C16" s="237"/>
      <c r="D16" s="77"/>
      <c r="E16" s="47"/>
      <c r="F16" s="47"/>
      <c r="G16" s="47"/>
      <c r="H16" s="47"/>
      <c r="I16" s="47"/>
      <c r="J16" s="47"/>
      <c r="K16" s="47"/>
      <c r="L16" s="47"/>
      <c r="M16" s="234" t="s">
        <v>70</v>
      </c>
      <c r="N16" s="235"/>
      <c r="O16" s="235"/>
      <c r="P16" s="236"/>
      <c r="Q16" s="157">
        <f>((((+Q14+Q12))/Q14)-1)</f>
        <v>9.8422739190145325E-2</v>
      </c>
    </row>
    <row r="17" spans="3:17" ht="18.75" x14ac:dyDescent="0.25">
      <c r="C17" s="76" t="s">
        <v>52</v>
      </c>
      <c r="D17" s="7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ht="38.25" x14ac:dyDescent="0.25">
      <c r="C18" s="212" t="s">
        <v>80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</sheetData>
  <sheetProtection algorithmName="SHA-512" hashValue="TyrW20TnjP9OcqqgcsO54K1QNeGIuqLDUxjTvympZjsKPURL6WsiwlKMh7PU9hQ0GeMZ9k13VCq5weOsahz00w==" saltValue="LyK9c+c5of6NWBGlc+F/Tg==" spinCount="100000" sheet="1" objects="1" scenarios="1"/>
  <mergeCells count="8">
    <mergeCell ref="Q10:Q11"/>
    <mergeCell ref="D10:D11"/>
    <mergeCell ref="M16:P16"/>
    <mergeCell ref="M15:P15"/>
    <mergeCell ref="C10:C11"/>
    <mergeCell ref="E10:P10"/>
    <mergeCell ref="E14:P14"/>
    <mergeCell ref="C12:C16"/>
  </mergeCells>
  <conditionalFormatting sqref="E13:P14">
    <cfRule type="cellIs" dxfId="45" priority="3" operator="lessThan">
      <formula>#REF!</formula>
    </cfRule>
    <cfRule type="cellIs" dxfId="44" priority="4" operator="greaterThan">
      <formula>#REF!</formula>
    </cfRule>
  </conditionalFormatting>
  <conditionalFormatting sqref="Q12:Q14">
    <cfRule type="cellIs" dxfId="43" priority="1" operator="lessThan">
      <formula>#REF!</formula>
    </cfRule>
    <cfRule type="cellIs" dxfId="42" priority="2" operator="greaterThan">
      <formula>#REF!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D242-F27C-41D4-BA55-D112F6CCFEF7}">
  <sheetPr>
    <tabColor rgb="FF691C32"/>
  </sheetPr>
  <dimension ref="B4:P20"/>
  <sheetViews>
    <sheetView showGridLines="0" topLeftCell="B1" zoomScale="85" zoomScaleNormal="85" workbookViewId="0">
      <selection activeCell="B4" sqref="B4"/>
    </sheetView>
  </sheetViews>
  <sheetFormatPr baseColWidth="10" defaultColWidth="12.42578125" defaultRowHeight="15" x14ac:dyDescent="0.25"/>
  <cols>
    <col min="1" max="1" width="16.140625" style="140" customWidth="1"/>
    <col min="2" max="2" width="81.5703125" style="140" customWidth="1"/>
    <col min="3" max="3" width="33.85546875" style="140" customWidth="1"/>
    <col min="4" max="15" width="13.140625" style="140" customWidth="1"/>
    <col min="16" max="16" width="25.140625" style="140" customWidth="1"/>
    <col min="17" max="16384" width="12.42578125" style="140"/>
  </cols>
  <sheetData>
    <row r="4" spans="2:16" ht="23.25" x14ac:dyDescent="0.35">
      <c r="B4" s="46" t="s">
        <v>3</v>
      </c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2:16" ht="19.5" x14ac:dyDescent="0.3">
      <c r="B5" s="48" t="s">
        <v>2</v>
      </c>
      <c r="C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2:16" ht="23.25" x14ac:dyDescent="0.35">
      <c r="B6" s="48" t="s">
        <v>26</v>
      </c>
      <c r="C6" s="48"/>
      <c r="D6" s="49"/>
      <c r="E6" s="50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2:16" ht="23.25" x14ac:dyDescent="0.35">
      <c r="B7" s="47" t="s">
        <v>50</v>
      </c>
      <c r="C7" s="159"/>
      <c r="D7" s="49"/>
      <c r="E7" s="50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2:16" ht="24" customHeight="1" x14ac:dyDescent="0.25">
      <c r="B8" s="223" t="s">
        <v>25</v>
      </c>
      <c r="C8" s="223" t="s">
        <v>44</v>
      </c>
      <c r="D8" s="277" t="s">
        <v>47</v>
      </c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9"/>
      <c r="P8" s="228" t="s">
        <v>1</v>
      </c>
    </row>
    <row r="9" spans="2:16" ht="18" customHeight="1" x14ac:dyDescent="0.25">
      <c r="B9" s="224"/>
      <c r="C9" s="224"/>
      <c r="D9" s="160" t="s">
        <v>11</v>
      </c>
      <c r="E9" s="160" t="s">
        <v>12</v>
      </c>
      <c r="F9" s="160" t="s">
        <v>13</v>
      </c>
      <c r="G9" s="160" t="s">
        <v>14</v>
      </c>
      <c r="H9" s="160" t="s">
        <v>15</v>
      </c>
      <c r="I9" s="160" t="s">
        <v>16</v>
      </c>
      <c r="J9" s="160" t="s">
        <v>17</v>
      </c>
      <c r="K9" s="160" t="s">
        <v>18</v>
      </c>
      <c r="L9" s="160" t="s">
        <v>19</v>
      </c>
      <c r="M9" s="160" t="s">
        <v>20</v>
      </c>
      <c r="N9" s="160" t="s">
        <v>21</v>
      </c>
      <c r="O9" s="160" t="s">
        <v>22</v>
      </c>
      <c r="P9" s="230"/>
    </row>
    <row r="10" spans="2:16" s="162" customFormat="1" ht="23.25" x14ac:dyDescent="0.25">
      <c r="B10" s="274" t="s">
        <v>95</v>
      </c>
      <c r="C10" s="101" t="s">
        <v>7</v>
      </c>
      <c r="D10" s="153">
        <v>5</v>
      </c>
      <c r="E10" s="154">
        <v>12</v>
      </c>
      <c r="F10" s="154">
        <v>15</v>
      </c>
      <c r="G10" s="154">
        <v>14</v>
      </c>
      <c r="H10" s="154">
        <v>16</v>
      </c>
      <c r="I10" s="154">
        <v>15</v>
      </c>
      <c r="J10" s="154">
        <v>14</v>
      </c>
      <c r="K10" s="154">
        <v>16</v>
      </c>
      <c r="L10" s="154">
        <v>15</v>
      </c>
      <c r="M10" s="154">
        <v>11</v>
      </c>
      <c r="N10" s="154">
        <v>12</v>
      </c>
      <c r="O10" s="155">
        <v>5</v>
      </c>
      <c r="P10" s="161">
        <f>+D10+E10+F10+G10+H10+I10+J10+K10+L10+M10+N10+O10</f>
        <v>150</v>
      </c>
    </row>
    <row r="11" spans="2:16" ht="23.25" x14ac:dyDescent="0.25">
      <c r="B11" s="275"/>
      <c r="C11" s="145" t="s">
        <v>46</v>
      </c>
      <c r="D11" s="163">
        <v>5</v>
      </c>
      <c r="E11" s="164">
        <v>12</v>
      </c>
      <c r="F11" s="164">
        <v>15</v>
      </c>
      <c r="G11" s="164">
        <v>23</v>
      </c>
      <c r="H11" s="164">
        <v>26</v>
      </c>
      <c r="I11" s="164">
        <v>20</v>
      </c>
      <c r="J11" s="164">
        <v>22</v>
      </c>
      <c r="K11" s="164">
        <v>20</v>
      </c>
      <c r="L11" s="164">
        <v>22</v>
      </c>
      <c r="M11" s="164">
        <v>20</v>
      </c>
      <c r="N11" s="164">
        <v>18</v>
      </c>
      <c r="O11" s="165">
        <v>18</v>
      </c>
      <c r="P11" s="63">
        <f>+SUM(D11:O11)</f>
        <v>221</v>
      </c>
    </row>
    <row r="12" spans="2:16" ht="27.75" customHeight="1" x14ac:dyDescent="0.25">
      <c r="B12" s="275"/>
      <c r="C12" s="106" t="s">
        <v>8</v>
      </c>
      <c r="D12" s="123">
        <v>14</v>
      </c>
      <c r="E12" s="124">
        <v>37</v>
      </c>
      <c r="F12" s="124">
        <v>30</v>
      </c>
      <c r="G12" s="124">
        <v>19</v>
      </c>
      <c r="H12" s="124">
        <v>8</v>
      </c>
      <c r="I12" s="124">
        <v>2</v>
      </c>
      <c r="J12" s="124">
        <v>22</v>
      </c>
      <c r="K12" s="124">
        <v>11</v>
      </c>
      <c r="L12" s="124">
        <v>22</v>
      </c>
      <c r="M12" s="124">
        <v>23</v>
      </c>
      <c r="N12" s="124">
        <v>20</v>
      </c>
      <c r="O12" s="125">
        <v>3</v>
      </c>
      <c r="P12" s="90">
        <f>+D12+E12+F12+G12+H12+I12+J12+K12+L12+M12+N12+O12</f>
        <v>211</v>
      </c>
    </row>
    <row r="13" spans="2:16" ht="23.25" x14ac:dyDescent="0.25">
      <c r="B13" s="27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231" t="s">
        <v>90</v>
      </c>
      <c r="N13" s="232"/>
      <c r="O13" s="233"/>
      <c r="P13" s="75">
        <f>+P12/+P11*100</f>
        <v>95.475113122171948</v>
      </c>
    </row>
    <row r="14" spans="2:16" ht="23.25" x14ac:dyDescent="0.25">
      <c r="B14" s="76" t="s">
        <v>52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234" t="s">
        <v>71</v>
      </c>
      <c r="N14" s="235"/>
      <c r="O14" s="236"/>
      <c r="P14" s="78">
        <f>+P11/+P11*100</f>
        <v>100</v>
      </c>
    </row>
    <row r="15" spans="2:16" ht="38.25" x14ac:dyDescent="0.25">
      <c r="B15" s="212" t="s">
        <v>54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2:16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2:16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2:16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2:16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2:16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</sheetData>
  <sheetProtection algorithmName="SHA-512" hashValue="4c1AZ8C+0SeJyuebTVtTakr+S7aBc36A6TT85X/cMbYZF7Ft2XgScvq20oVLogexluGODIUX+vQm5BGBsXaCOA==" saltValue="QIhbHO3Id0921NhEl+vuwA==" spinCount="100000" sheet="1" objects="1" scenarios="1"/>
  <mergeCells count="7">
    <mergeCell ref="M13:O13"/>
    <mergeCell ref="M14:O14"/>
    <mergeCell ref="B10:B13"/>
    <mergeCell ref="P8:P9"/>
    <mergeCell ref="D8:O8"/>
    <mergeCell ref="B8:B9"/>
    <mergeCell ref="C8:C9"/>
  </mergeCells>
  <phoneticPr fontId="21" type="noConversion"/>
  <conditionalFormatting sqref="D10:O10">
    <cfRule type="cellIs" dxfId="41" priority="13" operator="lessThan">
      <formula>#REF!</formula>
    </cfRule>
    <cfRule type="cellIs" dxfId="40" priority="14" operator="greaterThan">
      <formula>#REF!</formula>
    </cfRule>
  </conditionalFormatting>
  <conditionalFormatting sqref="D12:O12">
    <cfRule type="cellIs" dxfId="39" priority="3" operator="lessThan">
      <formula>#REF!</formula>
    </cfRule>
    <cfRule type="cellIs" dxfId="38" priority="4" operator="greaterThan">
      <formula>#REF!</formula>
    </cfRule>
  </conditionalFormatting>
  <conditionalFormatting sqref="P10:P12">
    <cfRule type="cellIs" dxfId="37" priority="1" operator="lessThan">
      <formula>#REF!</formula>
    </cfRule>
    <cfRule type="cellIs" dxfId="36" priority="2" operator="greaterThan">
      <formula>#REF!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B7CE1-303E-4A8B-988A-E691E6AEEBC1}">
  <sheetPr>
    <tabColor rgb="FF691C32"/>
  </sheetPr>
  <dimension ref="C6:Q23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2.85546875" style="140" customWidth="1"/>
    <col min="4" max="4" width="34.85546875" style="140" customWidth="1"/>
    <col min="5" max="16" width="11.4257812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81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44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24"/>
      <c r="E11" s="100" t="s">
        <v>11</v>
      </c>
      <c r="F11" s="100" t="s">
        <v>12</v>
      </c>
      <c r="G11" s="100" t="s">
        <v>13</v>
      </c>
      <c r="H11" s="100" t="s">
        <v>14</v>
      </c>
      <c r="I11" s="100" t="s">
        <v>15</v>
      </c>
      <c r="J11" s="100" t="s">
        <v>16</v>
      </c>
      <c r="K11" s="100" t="s">
        <v>17</v>
      </c>
      <c r="L11" s="100" t="s">
        <v>18</v>
      </c>
      <c r="M11" s="100" t="s">
        <v>19</v>
      </c>
      <c r="N11" s="100" t="s">
        <v>20</v>
      </c>
      <c r="O11" s="100" t="s">
        <v>21</v>
      </c>
      <c r="P11" s="100" t="s">
        <v>22</v>
      </c>
      <c r="Q11" s="229"/>
    </row>
    <row r="12" spans="3:17" ht="27.75" customHeight="1" x14ac:dyDescent="0.25">
      <c r="C12" s="214" t="s">
        <v>96</v>
      </c>
      <c r="D12" s="101" t="s">
        <v>7</v>
      </c>
      <c r="E12" s="166">
        <v>300</v>
      </c>
      <c r="F12" s="154">
        <v>420</v>
      </c>
      <c r="G12" s="154">
        <v>2350</v>
      </c>
      <c r="H12" s="154">
        <v>7000</v>
      </c>
      <c r="I12" s="154">
        <v>9500</v>
      </c>
      <c r="J12" s="154">
        <v>11987</v>
      </c>
      <c r="K12" s="154">
        <v>12117</v>
      </c>
      <c r="L12" s="154">
        <v>12413</v>
      </c>
      <c r="M12" s="154">
        <v>12708</v>
      </c>
      <c r="N12" s="154">
        <v>15600</v>
      </c>
      <c r="O12" s="154">
        <v>13489</v>
      </c>
      <c r="P12" s="154">
        <v>8149</v>
      </c>
      <c r="Q12" s="63">
        <f>+E12+F12+G12+H12+I12+J12+K12+L12+M12+N12+O12+P12</f>
        <v>106033</v>
      </c>
    </row>
    <row r="13" spans="3:17" ht="27.75" customHeight="1" x14ac:dyDescent="0.25">
      <c r="C13" s="215"/>
      <c r="D13" s="145" t="s">
        <v>46</v>
      </c>
      <c r="E13" s="163">
        <v>300</v>
      </c>
      <c r="F13" s="164">
        <v>420</v>
      </c>
      <c r="G13" s="164">
        <v>2350</v>
      </c>
      <c r="H13" s="164">
        <v>19900</v>
      </c>
      <c r="I13" s="164">
        <v>12500</v>
      </c>
      <c r="J13" s="164">
        <v>8355</v>
      </c>
      <c r="K13" s="164">
        <v>13728</v>
      </c>
      <c r="L13" s="164">
        <v>17976</v>
      </c>
      <c r="M13" s="164">
        <v>8671</v>
      </c>
      <c r="N13" s="164">
        <v>11790</v>
      </c>
      <c r="O13" s="164">
        <v>15327</v>
      </c>
      <c r="P13" s="165">
        <v>12183</v>
      </c>
      <c r="Q13" s="63">
        <f>+SUM(E13:P13)</f>
        <v>123500</v>
      </c>
    </row>
    <row r="14" spans="3:17" ht="27.75" customHeight="1" x14ac:dyDescent="0.25">
      <c r="C14" s="215"/>
      <c r="D14" s="103" t="s">
        <v>8</v>
      </c>
      <c r="E14" s="167">
        <v>5977</v>
      </c>
      <c r="F14" s="66">
        <v>11013</v>
      </c>
      <c r="G14" s="66">
        <v>19053</v>
      </c>
      <c r="H14" s="66">
        <v>3999</v>
      </c>
      <c r="I14" s="66">
        <v>4124</v>
      </c>
      <c r="J14" s="66">
        <v>3220</v>
      </c>
      <c r="K14" s="66">
        <v>13185</v>
      </c>
      <c r="L14" s="66">
        <v>15152</v>
      </c>
      <c r="M14" s="66">
        <v>12508</v>
      </c>
      <c r="N14" s="66">
        <v>17940</v>
      </c>
      <c r="O14" s="66">
        <v>12482</v>
      </c>
      <c r="P14" s="168">
        <v>8154</v>
      </c>
      <c r="Q14" s="63">
        <f>+SUM(E14:P14)</f>
        <v>126807</v>
      </c>
    </row>
    <row r="15" spans="3:17" ht="27.75" customHeight="1" x14ac:dyDescent="0.25">
      <c r="C15" s="215"/>
      <c r="D15" s="138" t="s">
        <v>45</v>
      </c>
      <c r="E15" s="270" t="s">
        <v>29</v>
      </c>
      <c r="F15" s="271"/>
      <c r="G15" s="271"/>
      <c r="H15" s="271"/>
      <c r="I15" s="271"/>
      <c r="J15" s="271"/>
      <c r="K15" s="271"/>
      <c r="L15" s="271"/>
      <c r="M15" s="271"/>
      <c r="N15" s="280"/>
      <c r="O15" s="280"/>
      <c r="P15" s="281"/>
      <c r="Q15" s="90">
        <v>130000</v>
      </c>
    </row>
    <row r="16" spans="3:17" ht="19.5" customHeight="1" x14ac:dyDescent="0.25">
      <c r="C16" s="215"/>
      <c r="D16" s="136"/>
      <c r="E16" s="74"/>
      <c r="F16" s="74"/>
      <c r="G16" s="74"/>
      <c r="H16" s="74"/>
      <c r="I16" s="74"/>
      <c r="J16" s="74"/>
      <c r="K16" s="74"/>
      <c r="L16" s="74"/>
      <c r="M16" s="74"/>
      <c r="N16" s="282" t="s">
        <v>90</v>
      </c>
      <c r="O16" s="282"/>
      <c r="P16" s="282"/>
      <c r="Q16" s="169">
        <f>+Q14/Q15*100</f>
        <v>97.543846153846161</v>
      </c>
    </row>
    <row r="17" spans="3:17" ht="19.5" customHeight="1" x14ac:dyDescent="0.25">
      <c r="C17" s="23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234" t="s">
        <v>71</v>
      </c>
      <c r="O17" s="235"/>
      <c r="P17" s="236"/>
      <c r="Q17" s="170">
        <f>+Q13/Q15*100</f>
        <v>95</v>
      </c>
    </row>
    <row r="18" spans="3:17" ht="23.25" x14ac:dyDescent="0.35">
      <c r="C18" s="76" t="s">
        <v>52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9"/>
    </row>
    <row r="19" spans="3:17" ht="38.25" x14ac:dyDescent="0.25">
      <c r="C19" s="212" t="s">
        <v>82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x14ac:dyDescent="0.25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sheetProtection algorithmName="SHA-512" hashValue="DuCU1F8ivsKprdIJG+7gMKt+hkYckE3y/zxxc2Z+QB0RD54lT/iYaHQGt9Z5A4UQOA5qvK5UWD1L8OHYz7g9sg==" saltValue="N9vW5HRMqNGn33U1ZxN+TA==" spinCount="100000" sheet="1" objects="1" scenarios="1"/>
  <mergeCells count="8">
    <mergeCell ref="N17:P17"/>
    <mergeCell ref="D10:D11"/>
    <mergeCell ref="C12:C17"/>
    <mergeCell ref="Q10:Q11"/>
    <mergeCell ref="C10:C11"/>
    <mergeCell ref="E10:P10"/>
    <mergeCell ref="E15:P15"/>
    <mergeCell ref="N16:P16"/>
  </mergeCells>
  <conditionalFormatting sqref="E12:P12">
    <cfRule type="cellIs" dxfId="35" priority="1" operator="lessThan">
      <formula>#REF!</formula>
    </cfRule>
    <cfRule type="cellIs" dxfId="34" priority="2" operator="greaterThan">
      <formula>#REF!</formula>
    </cfRule>
  </conditionalFormatting>
  <conditionalFormatting sqref="E15:P15">
    <cfRule type="cellIs" dxfId="33" priority="9" operator="lessThan">
      <formula>#REF!</formula>
    </cfRule>
    <cfRule type="cellIs" dxfId="32" priority="10" operator="greaterThan">
      <formula>#REF!</formula>
    </cfRule>
  </conditionalFormatting>
  <conditionalFormatting sqref="Q12:Q17">
    <cfRule type="cellIs" dxfId="31" priority="3" operator="lessThan">
      <formula>#REF!</formula>
    </cfRule>
    <cfRule type="cellIs" dxfId="30" priority="4" operator="greaterThan">
      <formula>#REF!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66E8-6B8F-4452-AD01-C6552E79E08B}">
  <sheetPr>
    <tabColor rgb="FF691C32"/>
  </sheetPr>
  <dimension ref="C6:Q25"/>
  <sheetViews>
    <sheetView showGridLines="0" topLeftCell="C1" zoomScale="85" zoomScaleNormal="85" workbookViewId="0">
      <selection activeCell="C6" sqref="C6"/>
    </sheetView>
  </sheetViews>
  <sheetFormatPr baseColWidth="10" defaultRowHeight="15" x14ac:dyDescent="0.25"/>
  <cols>
    <col min="1" max="2" width="11.42578125" style="140"/>
    <col min="3" max="3" width="91.7109375" style="140" customWidth="1"/>
    <col min="4" max="4" width="29.85546875" style="140" customWidth="1"/>
    <col min="5" max="16" width="11.5703125" style="140" customWidth="1"/>
    <col min="17" max="17" width="25.140625" style="140" customWidth="1"/>
    <col min="18" max="16384" width="11.42578125" style="140"/>
  </cols>
  <sheetData>
    <row r="6" spans="3:17" ht="23.25" x14ac:dyDescent="0.35">
      <c r="C6" s="46" t="s">
        <v>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3:17" ht="19.5" x14ac:dyDescent="0.3">
      <c r="C7" s="48" t="s">
        <v>2</v>
      </c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23.25" x14ac:dyDescent="0.35">
      <c r="C8" s="48" t="s">
        <v>26</v>
      </c>
      <c r="D8" s="48"/>
      <c r="E8" s="49"/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3:17" ht="23.25" x14ac:dyDescent="0.35">
      <c r="C9" s="211" t="s">
        <v>32</v>
      </c>
      <c r="D9" s="51"/>
      <c r="E9" s="49"/>
      <c r="F9" s="5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24" customHeight="1" x14ac:dyDescent="0.25">
      <c r="C10" s="223" t="s">
        <v>25</v>
      </c>
      <c r="D10" s="223" t="s">
        <v>51</v>
      </c>
      <c r="E10" s="216" t="s">
        <v>47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  <c r="Q10" s="228" t="s">
        <v>1</v>
      </c>
    </row>
    <row r="11" spans="3:17" ht="18" customHeight="1" x14ac:dyDescent="0.25">
      <c r="C11" s="224"/>
      <c r="D11" s="224"/>
      <c r="E11" s="52" t="s">
        <v>11</v>
      </c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19</v>
      </c>
      <c r="N11" s="52" t="s">
        <v>20</v>
      </c>
      <c r="O11" s="52" t="s">
        <v>21</v>
      </c>
      <c r="P11" s="52" t="s">
        <v>22</v>
      </c>
      <c r="Q11" s="230"/>
    </row>
    <row r="12" spans="3:17" ht="27.75" customHeight="1" x14ac:dyDescent="0.25">
      <c r="C12" s="253" t="s">
        <v>97</v>
      </c>
      <c r="D12" s="101" t="s">
        <v>7</v>
      </c>
      <c r="E12" s="284">
        <v>156600</v>
      </c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144">
        <f>+E12+F12+G12+H12+I12+J12+K12+L12+M12+N12+O12+P12</f>
        <v>156600</v>
      </c>
    </row>
    <row r="13" spans="3:17" ht="27.75" customHeight="1" x14ac:dyDescent="0.25">
      <c r="C13" s="254"/>
      <c r="D13" s="145" t="s">
        <v>46</v>
      </c>
      <c r="E13" s="167">
        <v>13269</v>
      </c>
      <c r="F13" s="66">
        <v>22756</v>
      </c>
      <c r="G13" s="66">
        <v>27213</v>
      </c>
      <c r="H13" s="66">
        <v>26067</v>
      </c>
      <c r="I13" s="66">
        <v>13433</v>
      </c>
      <c r="J13" s="66">
        <v>10254</v>
      </c>
      <c r="K13" s="66">
        <v>10440</v>
      </c>
      <c r="L13" s="66">
        <v>16347</v>
      </c>
      <c r="M13" s="66">
        <v>9213</v>
      </c>
      <c r="N13" s="66">
        <v>10326</v>
      </c>
      <c r="O13" s="66">
        <v>13491</v>
      </c>
      <c r="P13" s="168">
        <v>18591</v>
      </c>
      <c r="Q13" s="63">
        <f>+SUM(E13:P13)</f>
        <v>191400</v>
      </c>
    </row>
    <row r="14" spans="3:17" ht="27.75" customHeight="1" x14ac:dyDescent="0.25">
      <c r="C14" s="254"/>
      <c r="D14" s="103" t="s">
        <v>8</v>
      </c>
      <c r="E14" s="167">
        <v>13269</v>
      </c>
      <c r="F14" s="66">
        <v>22756</v>
      </c>
      <c r="G14" s="66">
        <v>27213</v>
      </c>
      <c r="H14" s="66">
        <v>26067</v>
      </c>
      <c r="I14" s="66">
        <v>13423</v>
      </c>
      <c r="J14" s="66">
        <v>15204</v>
      </c>
      <c r="K14" s="66">
        <v>15453</v>
      </c>
      <c r="L14" s="66">
        <v>23976</v>
      </c>
      <c r="M14" s="66">
        <v>5046</v>
      </c>
      <c r="N14" s="66">
        <v>27784</v>
      </c>
      <c r="O14" s="66">
        <v>6900</v>
      </c>
      <c r="P14" s="168">
        <v>8103</v>
      </c>
      <c r="Q14" s="171">
        <f>+SUM(E14:P14)</f>
        <v>205194</v>
      </c>
    </row>
    <row r="15" spans="3:17" ht="27.75" customHeight="1" x14ac:dyDescent="0.25">
      <c r="C15" s="254"/>
      <c r="D15" s="138" t="s">
        <v>45</v>
      </c>
      <c r="E15" s="270" t="s">
        <v>33</v>
      </c>
      <c r="F15" s="271"/>
      <c r="G15" s="271"/>
      <c r="H15" s="271"/>
      <c r="I15" s="271"/>
      <c r="J15" s="271"/>
      <c r="K15" s="271"/>
      <c r="L15" s="271"/>
      <c r="M15" s="271"/>
      <c r="N15" s="280"/>
      <c r="O15" s="280"/>
      <c r="P15" s="280"/>
      <c r="Q15" s="90">
        <v>580000</v>
      </c>
    </row>
    <row r="16" spans="3:17" ht="23.25" customHeight="1" x14ac:dyDescent="0.25">
      <c r="C16" s="254"/>
      <c r="D16" s="77"/>
      <c r="E16" s="47"/>
      <c r="F16" s="47"/>
      <c r="G16" s="47"/>
      <c r="H16" s="47"/>
      <c r="I16" s="47"/>
      <c r="J16" s="47"/>
      <c r="K16" s="47"/>
      <c r="L16" s="47"/>
      <c r="M16" s="47"/>
      <c r="N16" s="282" t="s">
        <v>90</v>
      </c>
      <c r="O16" s="282"/>
      <c r="P16" s="282"/>
      <c r="Q16" s="75">
        <f>+Q14/Q15*100</f>
        <v>35.378275862068961</v>
      </c>
    </row>
    <row r="17" spans="3:17" ht="23.25" customHeight="1" x14ac:dyDescent="0.25">
      <c r="C17" s="28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283" t="s">
        <v>71</v>
      </c>
      <c r="O17" s="283"/>
      <c r="P17" s="283"/>
      <c r="Q17" s="78">
        <f>+Q13/Q15*100</f>
        <v>33</v>
      </c>
    </row>
    <row r="18" spans="3:17" x14ac:dyDescent="0.25">
      <c r="C18" s="76" t="s">
        <v>52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25.5" x14ac:dyDescent="0.25">
      <c r="C19" s="212" t="s">
        <v>55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x14ac:dyDescent="0.25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x14ac:dyDescent="0.25"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3:17" x14ac:dyDescent="0.25"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</sheetData>
  <sheetProtection algorithmName="SHA-512" hashValue="M0DiFQIKQ16G5ax4/btyQDR3VKT0niUZF+cPGsLUFZQjlKXqe3jgfSKunuwlu2N4Dsd4MbrrgHDpOA/9yMVsEg==" saltValue="424QffEUSxpkooY68f4UeQ==" spinCount="100000" sheet="1" objects="1" scenarios="1"/>
  <mergeCells count="9">
    <mergeCell ref="Q10:Q11"/>
    <mergeCell ref="N17:P17"/>
    <mergeCell ref="C10:C11"/>
    <mergeCell ref="E10:P10"/>
    <mergeCell ref="E15:P15"/>
    <mergeCell ref="N16:P16"/>
    <mergeCell ref="E12:P12"/>
    <mergeCell ref="D10:D11"/>
    <mergeCell ref="C12:C17"/>
  </mergeCells>
  <conditionalFormatting sqref="E12 E15:P15">
    <cfRule type="cellIs" dxfId="29" priority="7" operator="lessThan">
      <formula>#REF!</formula>
    </cfRule>
    <cfRule type="cellIs" dxfId="28" priority="8" operator="greaterThan">
      <formula>#REF!</formula>
    </cfRule>
  </conditionalFormatting>
  <conditionalFormatting sqref="Q12:Q15">
    <cfRule type="cellIs" dxfId="27" priority="5" operator="lessThan">
      <formula>#REF!</formula>
    </cfRule>
    <cfRule type="cellIs" dxfId="26" priority="6" operator="greaterThan">
      <formula>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Resumen</vt:lpstr>
      <vt:lpstr>P01.1 y P01.2</vt:lpstr>
      <vt:lpstr>C01.1 y A04.1</vt:lpstr>
      <vt:lpstr>C01.2</vt:lpstr>
      <vt:lpstr>C01.3</vt:lpstr>
      <vt:lpstr>C01.4</vt:lpstr>
      <vt:lpstr>C04.1</vt:lpstr>
      <vt:lpstr>C04.2</vt:lpstr>
      <vt:lpstr>C04.3</vt:lpstr>
      <vt:lpstr>C05.1</vt:lpstr>
      <vt:lpstr>C06.1 y A01.1</vt:lpstr>
      <vt:lpstr>A01.1</vt:lpstr>
      <vt:lpstr>A02.1</vt:lpstr>
      <vt:lpstr>A05.1</vt:lpstr>
      <vt:lpstr>A01.4</vt:lpstr>
      <vt:lpstr>A01.5</vt:lpstr>
      <vt:lpstr>A01.6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Tostado Hernandez</dc:creator>
  <cp:lastModifiedBy>Info.tae</cp:lastModifiedBy>
  <cp:lastPrinted>2023-07-28T16:48:05Z</cp:lastPrinted>
  <dcterms:created xsi:type="dcterms:W3CDTF">2023-07-28T16:26:31Z</dcterms:created>
  <dcterms:modified xsi:type="dcterms:W3CDTF">2025-07-23T23:09:21Z</dcterms:modified>
</cp:coreProperties>
</file>